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79"/>
  </bookViews>
  <sheets>
    <sheet name="Pagfbsnc1" sheetId="55" r:id="rId1"/>
    <sheet name="Pagfbsnc2" sheetId="54" r:id="rId2"/>
    <sheet name="Pagfbsnc2b" sheetId="53" r:id="rId3"/>
    <sheet name="pagfbsnc3" sheetId="52" r:id="rId4"/>
    <sheet name="pagfbsnc4" sheetId="51" r:id="rId5"/>
    <sheet name="pagfbsnc4b" sheetId="50" r:id="rId6"/>
    <sheet name="pagfbsnc5" sheetId="49" r:id="rId7"/>
    <sheet name="pagfbsnc6" sheetId="48" r:id="rId8"/>
    <sheet name="pagfbsnc8" sheetId="47" r:id="rId9"/>
    <sheet name="pagfbsnc9" sheetId="46" r:id="rId10"/>
    <sheet name="pagfbsnc10" sheetId="45" r:id="rId11"/>
    <sheet name="pagfbsnc11" sheetId="44" r:id="rId12"/>
    <sheet name="Pagfbsnc12" sheetId="43" r:id="rId13"/>
    <sheet name="pagfbsnc13" sheetId="42" r:id="rId14"/>
    <sheet name="pagfbsnc13a" sheetId="41" r:id="rId15"/>
    <sheet name="pagfbsnc22" sheetId="32" r:id="rId16"/>
    <sheet name="pagfbsnc24" sheetId="30" r:id="rId17"/>
    <sheet name="pagfbsnc25" sheetId="29" r:id="rId18"/>
    <sheet name="pagfbsnc29" sheetId="25" r:id="rId19"/>
    <sheet name="pagfbsnc31" sheetId="24" r:id="rId20"/>
    <sheet name="pagfbsnc32" sheetId="23" r:id="rId21"/>
    <sheet name="pagfbsnc40" sheetId="15" r:id="rId22"/>
    <sheet name="pagfbsnc43" sheetId="12" r:id="rId23"/>
    <sheet name="pagfbsnc46" sheetId="9" r:id="rId24"/>
    <sheet name="pagfbsnc53" sheetId="6" r:id="rId25"/>
    <sheet name="pagfbsnc54" sheetId="5" r:id="rId26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10">pagfbsnc10!$1:$2</definedName>
    <definedName name="_xlnm.Print_Titles" localSheetId="11">pagfbsnc11!$1:$2</definedName>
    <definedName name="_xlnm.Print_Titles" localSheetId="13">pagfbsnc13!$1:$2</definedName>
    <definedName name="_xlnm.Print_Titles" localSheetId="14">pagfbsnc13a!$1:$2</definedName>
    <definedName name="_xlnm.Print_Titles" localSheetId="15">pagfbsnc22!$1:$7</definedName>
    <definedName name="_xlnm.Print_Titles" localSheetId="16">pagfbsnc24!$1:$4</definedName>
    <definedName name="_xlnm.Print_Titles" localSheetId="17">pagfbsnc25!$1:$4</definedName>
    <definedName name="_xlnm.Print_Titles" localSheetId="18">pagfbsnc29!$1:$2</definedName>
    <definedName name="_xlnm.Print_Titles" localSheetId="3">pagfbsnc3!$1:$3</definedName>
    <definedName name="_xlnm.Print_Titles" localSheetId="19">pagfbsnc31!$1:$2</definedName>
    <definedName name="_xlnm.Print_Titles" localSheetId="20">pagfbsnc32!$1:$7</definedName>
    <definedName name="_xlnm.Print_Titles" localSheetId="4">pagfbsnc4!$1:$3</definedName>
    <definedName name="_xlnm.Print_Titles" localSheetId="21">pagfbsnc40!$1:$7</definedName>
    <definedName name="_xlnm.Print_Titles" localSheetId="22">pagfbsnc43!$1:$4</definedName>
    <definedName name="_xlnm.Print_Titles" localSheetId="23">pagfbsnc46!$1:$2</definedName>
    <definedName name="_xlnm.Print_Titles" localSheetId="5">pagfbsnc4b!$1:$3</definedName>
    <definedName name="_xlnm.Print_Titles" localSheetId="6">pagfbsnc5!$1:$2</definedName>
    <definedName name="_xlnm.Print_Titles" localSheetId="24">pagfbsnc53!$1:$6</definedName>
    <definedName name="_xlnm.Print_Titles" localSheetId="25">pagfbsnc54!$1:$6</definedName>
    <definedName name="_xlnm.Print_Titles" localSheetId="7">pagfbsnc6!$1:$2</definedName>
    <definedName name="_xlnm.Print_Titles" localSheetId="8">pagfbsnc8!$1:$2</definedName>
    <definedName name="_xlnm.Print_Titles" localSheetId="9">pagfbsnc9!$1:$2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F7" i="51" l="1"/>
  <c r="F8" i="51"/>
  <c r="E7" i="50" s="1"/>
  <c r="F9" i="51"/>
  <c r="E8" i="50" s="1"/>
  <c r="D6" i="50"/>
  <c r="E6" i="50"/>
  <c r="F6" i="50"/>
  <c r="D7" i="50"/>
  <c r="F7" i="50" s="1"/>
  <c r="D8" i="50"/>
  <c r="F8" i="50"/>
  <c r="B8" i="49"/>
  <c r="D8" i="49"/>
  <c r="B16" i="49"/>
  <c r="C16" i="49"/>
  <c r="D16" i="49"/>
  <c r="E16" i="49"/>
  <c r="B11" i="48"/>
  <c r="B10" i="48" s="1"/>
  <c r="C11" i="48"/>
  <c r="C10" i="48" s="1"/>
  <c r="D11" i="48"/>
  <c r="D10" i="48" s="1"/>
  <c r="E11" i="48"/>
  <c r="E10" i="48" s="1"/>
  <c r="F11" i="48"/>
  <c r="F10" i="48" s="1"/>
  <c r="G11" i="48"/>
  <c r="G10" i="48" s="1"/>
  <c r="H11" i="48"/>
  <c r="H10" i="48" s="1"/>
  <c r="I11" i="48"/>
  <c r="I10" i="48" s="1"/>
  <c r="J11" i="48"/>
  <c r="J10" i="48" s="1"/>
  <c r="L11" i="48"/>
  <c r="L10" i="48" s="1"/>
  <c r="M11" i="48"/>
  <c r="M10" i="48" s="1"/>
  <c r="N11" i="48"/>
  <c r="N10" i="48" s="1"/>
  <c r="O11" i="48"/>
  <c r="O10" i="48" s="1"/>
  <c r="P11" i="48"/>
  <c r="P10" i="48" s="1"/>
  <c r="Q11" i="48"/>
  <c r="Q10" i="48" s="1"/>
  <c r="R11" i="48"/>
  <c r="R10" i="48" s="1"/>
  <c r="B17" i="48"/>
  <c r="C17" i="48"/>
  <c r="D17" i="48"/>
  <c r="E17" i="48"/>
  <c r="F17" i="48"/>
  <c r="G17" i="48"/>
  <c r="H17" i="48"/>
  <c r="I17" i="48"/>
  <c r="J17" i="48"/>
  <c r="L17" i="48"/>
  <c r="M17" i="48"/>
  <c r="N17" i="48"/>
  <c r="O17" i="48"/>
  <c r="P17" i="48"/>
  <c r="Q17" i="48"/>
  <c r="R17" i="48"/>
  <c r="B28" i="48"/>
  <c r="B27" i="48" s="1"/>
  <c r="C28" i="48"/>
  <c r="C27" i="48" s="1"/>
  <c r="D28" i="48"/>
  <c r="D27" i="48" s="1"/>
  <c r="E28" i="48"/>
  <c r="E27" i="48" s="1"/>
  <c r="F28" i="48"/>
  <c r="F27" i="48" s="1"/>
  <c r="G28" i="48"/>
  <c r="G27" i="48" s="1"/>
  <c r="H28" i="48"/>
  <c r="H27" i="48" s="1"/>
  <c r="I28" i="48"/>
  <c r="I27" i="48" s="1"/>
  <c r="J28" i="48"/>
  <c r="J27" i="48" s="1"/>
  <c r="L28" i="48"/>
  <c r="L27" i="48" s="1"/>
  <c r="M28" i="48"/>
  <c r="M27" i="48" s="1"/>
  <c r="N28" i="48"/>
  <c r="N27" i="48" s="1"/>
  <c r="O28" i="48"/>
  <c r="O27" i="48" s="1"/>
  <c r="P28" i="48"/>
  <c r="P27" i="48" s="1"/>
  <c r="Q28" i="48"/>
  <c r="Q27" i="48" s="1"/>
  <c r="R28" i="48"/>
  <c r="R27" i="48" s="1"/>
  <c r="B34" i="48"/>
  <c r="C34" i="48"/>
  <c r="D34" i="48"/>
  <c r="E34" i="48"/>
  <c r="F34" i="48"/>
  <c r="G34" i="48"/>
  <c r="H34" i="48"/>
  <c r="I34" i="48"/>
  <c r="J34" i="48"/>
  <c r="L34" i="48"/>
  <c r="M34" i="48"/>
  <c r="N34" i="48"/>
  <c r="O34" i="48"/>
  <c r="P34" i="48"/>
  <c r="Q34" i="48"/>
  <c r="R34" i="48"/>
  <c r="C7" i="47"/>
  <c r="E7" i="47"/>
  <c r="E25" i="47" s="1"/>
  <c r="E38" i="47" s="1"/>
  <c r="C18" i="47"/>
  <c r="E18" i="47"/>
  <c r="C25" i="47"/>
  <c r="C38" i="47" s="1"/>
  <c r="C31" i="47"/>
  <c r="E31" i="47"/>
  <c r="E33" i="47"/>
  <c r="C7" i="46"/>
  <c r="E7" i="46"/>
  <c r="E25" i="46" s="1"/>
  <c r="E36" i="46" s="1"/>
  <c r="C18" i="46"/>
  <c r="E18" i="46"/>
  <c r="C25" i="46"/>
  <c r="C36" i="46" s="1"/>
  <c r="C30" i="46"/>
  <c r="E30" i="46"/>
  <c r="E32" i="46"/>
  <c r="C25" i="45"/>
  <c r="D25" i="45"/>
  <c r="C44" i="45"/>
  <c r="D44" i="45"/>
  <c r="C28" i="44"/>
  <c r="D28" i="44"/>
  <c r="C47" i="44"/>
  <c r="D47" i="44"/>
  <c r="C30" i="42"/>
  <c r="D30" i="42"/>
  <c r="E30" i="42"/>
  <c r="F30" i="42"/>
  <c r="G30" i="42"/>
  <c r="H30" i="42"/>
  <c r="I30" i="42"/>
  <c r="J30" i="42"/>
  <c r="K30" i="42"/>
  <c r="C32" i="41"/>
  <c r="D32" i="41"/>
  <c r="E32" i="41"/>
  <c r="F32" i="41"/>
  <c r="G32" i="41"/>
  <c r="H32" i="41"/>
  <c r="M9" i="32"/>
  <c r="M10" i="32"/>
  <c r="M11" i="32"/>
  <c r="M12" i="32"/>
  <c r="M13" i="32"/>
  <c r="M14" i="32"/>
  <c r="M16" i="32"/>
  <c r="M17" i="32"/>
  <c r="M18" i="32"/>
  <c r="M19" i="32"/>
  <c r="M22" i="32"/>
  <c r="M23" i="32"/>
  <c r="M24" i="32"/>
  <c r="M25" i="32"/>
  <c r="M26" i="32"/>
  <c r="M27" i="32"/>
  <c r="M29" i="32"/>
  <c r="I58" i="24"/>
  <c r="J58" i="24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C26" i="6"/>
  <c r="E26" i="6"/>
  <c r="C36" i="6"/>
  <c r="D36" i="6"/>
  <c r="E36" i="6"/>
  <c r="F36" i="6"/>
  <c r="C19" i="5"/>
  <c r="F19" i="5"/>
  <c r="C40" i="5"/>
  <c r="D40" i="5"/>
  <c r="E40" i="5"/>
  <c r="F40" i="5"/>
</calcChain>
</file>

<file path=xl/sharedStrings.xml><?xml version="1.0" encoding="utf-8"?>
<sst xmlns="http://schemas.openxmlformats.org/spreadsheetml/2006/main" count="1196" uniqueCount="620">
  <si>
    <t>TOTAL GENERAL</t>
  </si>
  <si>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</si>
  <si>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</si>
  <si>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</si>
  <si>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</si>
  <si>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</si>
  <si>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</si>
  <si>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</si>
  <si>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Restes à réaliser N-1 (3)</t>
  </si>
  <si>
    <t>Budget de l'exercice (BP+BS+DM)</t>
  </si>
  <si>
    <t>Libellé(1)</t>
  </si>
  <si>
    <t>Art.(1)</t>
  </si>
  <si>
    <t>Pour mémoire</t>
  </si>
  <si>
    <t>Autres ressources financières ne faisant pas partie des ressources propres (c/16449 et c/166)</t>
  </si>
  <si>
    <t>(7) Il s'agit des dépenses réelles au compte 2762/2763</t>
  </si>
  <si>
    <t>(6) Ces créances et charges peuvent être financées par emprunt</t>
  </si>
  <si>
    <t>(5) Indiquer le signe algébrique..</t>
  </si>
  <si>
    <t>(4) Hors comptes 10229, 10259, et 1068.</t>
  </si>
  <si>
    <t>(3) A n'inscrire que si le CA a été voté. Il n'y a pas de restes à réaliser sur les opérations d'ordre.</t>
  </si>
  <si>
    <t>(2) Crédits de l'exercice votés lors de la séance.</t>
  </si>
  <si>
    <t>(1) Détailler les chapitres budgétaires par article conformément au plan de comptes appliqué par la collectivité.</t>
  </si>
  <si>
    <t>Résultat hors charges transférées</t>
  </si>
  <si>
    <t>Solde net hors créances sur autres collectivités publiques (c/2763) et charges transférées (D)(6)(7)</t>
  </si>
  <si>
    <t>Solde (recettes-dépenses)(5)</t>
  </si>
  <si>
    <t>Recettes financières (V)</t>
  </si>
  <si>
    <t>Dépenses financières (IV)</t>
  </si>
  <si>
    <t>Montant</t>
  </si>
  <si>
    <t>Recettes</t>
  </si>
  <si>
    <t>CUMUL</t>
  </si>
  <si>
    <t>Affectation C/1068 (3)</t>
  </si>
  <si>
    <t>Solde d'exécution(3)</t>
  </si>
  <si>
    <t>Op.de l'exercice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</si>
  <si>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</si>
  <si>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</si>
  <si>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</si>
  <si>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</si>
  <si>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</si>
  <si>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</si>
  <si>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</si>
  <si>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</si>
  <si>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</si>
  <si>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</si>
  <si>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(a)(4)</t>
  </si>
  <si>
    <t>RECETTES (RESSOURCES PROPRES) (III)= a+b+c+d</t>
  </si>
  <si>
    <t>DETAIL PAR ARTICLES - RECETTES</t>
  </si>
  <si>
    <t>EQUILIBRE DES OPERATIONS FINANCIERES - RECETTES</t>
  </si>
  <si>
    <t>ELEMENTS DU BILAN</t>
  </si>
  <si>
    <t>IV</t>
  </si>
  <si>
    <t>Vote de l'assemblée délibérante (2)</t>
  </si>
  <si>
    <t>Budget de l'exercice (BP+BS+DM))</t>
  </si>
  <si>
    <t>Détails des comptes 16449 et 166 en dépenses</t>
  </si>
  <si>
    <t>(2) Crédits de l'exercice votés lors de la séance</t>
  </si>
  <si>
    <t xml:space="preserve">(1) Détailler les chapitres budgétaires par article conformément au plan de comptes </t>
  </si>
  <si>
    <t>Dépenses</t>
  </si>
  <si>
    <t>Solde d'exécution (3)</t>
  </si>
  <si>
    <t>Op. de l'exercice</t>
  </si>
  <si>
    <t>Stocks et en-cours (G)</t>
  </si>
  <si>
    <t>Charges à répartir sur plusieurs exercices (F)</t>
  </si>
  <si>
    <t>Travaux en régie (E)</t>
  </si>
  <si>
    <t>Charges transférées (D) = E+F+G (1)</t>
  </si>
  <si>
    <t>Reprise sur autofinancement antérieur (C)(1)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</si>
  <si>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</si>
  <si>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</si>
  <si>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</si>
  <si>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</si>
  <si>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</si>
  <si>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</si>
  <si>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</si>
  <si>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</si>
  <si>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</si>
  <si>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</si>
  <si>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</si>
  <si>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</si>
  <si>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</si>
  <si>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</si>
  <si>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</si>
  <si>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</si>
  <si>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</si>
  <si>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OPERATIONS FINANCIERES - DEPENSES</t>
  </si>
  <si>
    <t>RECETTES</t>
  </si>
  <si>
    <t>Budget cumulé de l'exercice (BP+DM)</t>
  </si>
  <si>
    <t>DEPENSES</t>
  </si>
  <si>
    <t>TOTAL</t>
  </si>
  <si>
    <t>VIREMENT A LA SECTION D''INVESTISSEMENT</t>
  </si>
  <si>
    <t>A953</t>
  </si>
  <si>
    <t>95 OPERATIONS SANS REALISATIONS</t>
  </si>
  <si>
    <t>B - SECTION DE FONCTIONNEMENT</t>
  </si>
  <si>
    <t>III</t>
  </si>
  <si>
    <t>III - VOTE DU BUDGET</t>
  </si>
  <si>
    <t>DEPENSES (1)</t>
  </si>
  <si>
    <t>Restes à réaliser N-1</t>
  </si>
  <si>
    <t>Article/ compte par nature</t>
  </si>
  <si>
    <t>Détail par articles</t>
  </si>
  <si>
    <t>B - SECTION DE FONCTIONNEMENT - 94 OPERATIONS NON VENTILEES</t>
  </si>
  <si>
    <t>((1) 661 et 76 uniquement servi en opérations réelles ; le rattachement de fin d'exercice par mouvement d'ordre budgétaire figure au chapitre 946</t>
  </si>
  <si>
    <t xml:space="preserve">DEPENSES(1) </t>
  </si>
  <si>
    <t>CHAPITRE 943 - OPERATIONS FINANCIERES</t>
  </si>
  <si>
    <t>PARTICIPATIONS</t>
  </si>
  <si>
    <t>CHAPITRE 942 - DOTATIONS ET PARTICIPATIONS</t>
  </si>
  <si>
    <t>B 943</t>
  </si>
  <si>
    <t>B 942</t>
  </si>
  <si>
    <t>(1) Détailler le compte à trois chiffres</t>
  </si>
  <si>
    <t>PRESENTATION CROISEE</t>
  </si>
  <si>
    <t>Vote de l'assemblée délibérante</t>
  </si>
  <si>
    <t>RECETTES AFFECTEES AU FONCTIONNEMENT</t>
  </si>
  <si>
    <t>Hors AE-CP</t>
  </si>
  <si>
    <t>Dans le cadre d'une AE-CP</t>
  </si>
  <si>
    <t>DEPENSES DE FONCTIONNEMENT</t>
  </si>
  <si>
    <t>DU CHAPITRE</t>
  </si>
  <si>
    <t>RECHERCHE - DEVELOPPEMENT</t>
  </si>
  <si>
    <t>AUTRES</t>
  </si>
  <si>
    <t>compte par nature (1)</t>
  </si>
  <si>
    <t>Article</t>
  </si>
  <si>
    <t xml:space="preserve">AE = </t>
  </si>
  <si>
    <t>Détail par articles - Présentation croisée</t>
  </si>
  <si>
    <t>B - SECTION DE FONCTIONNEMENT - 93 OPERATIONS VENTILEES</t>
  </si>
  <si>
    <t>AUTRES PRODUITS</t>
  </si>
  <si>
    <t>AUTRES CHARGES EXCEPTIONNELLES</t>
  </si>
  <si>
    <t>TITRES ANNULES (SUR EXERCICES ANTERIEURS)</t>
  </si>
  <si>
    <t>CHARGES D INTERETS</t>
  </si>
  <si>
    <t>AUTRES CHARGES DE PERSONNEL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</si>
  <si>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</si>
  <si>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</si>
  <si>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</si>
  <si>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</si>
  <si>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</si>
  <si>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</si>
  <si>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</si>
  <si>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</si>
  <si>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</si>
  <si>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PRIMES D ASSURANCES</t>
  </si>
  <si>
    <t>ENTRETIEN ET REPARATIONS</t>
  </si>
  <si>
    <t>LOCATIONS</t>
  </si>
  <si>
    <t>ACHATS NON STOCKES DE MATIERES ET FOURNITURES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</si>
  <si>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</si>
  <si>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</si>
  <si>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</si>
  <si>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</si>
  <si>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</si>
  <si>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</si>
  <si>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CHAPITRE 938 - TRANSPORTS ET COMMUNICATION (suite)</t>
  </si>
  <si>
    <t>CHAPITRE 938 - TRANSPORTS ET COMMUNICATION</t>
  </si>
  <si>
    <t>A 938</t>
  </si>
  <si>
    <t>CHARGES DIVERSES DE GESTION COURANTE</t>
  </si>
  <si>
    <t>PERTES SUR CREANCES IRRECOUVRABLES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</si>
  <si>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</si>
  <si>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</si>
  <si>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</si>
  <si>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</si>
  <si>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</si>
  <si>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</si>
  <si>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</si>
  <si>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002 Solde de fonctionnement reporté(1)</t>
  </si>
  <si>
    <t>TOTAL des groupes fonctionnels</t>
  </si>
  <si>
    <t>VIREMENT A LA SECTION D'INVESTISSEMENT</t>
  </si>
  <si>
    <t>953</t>
  </si>
  <si>
    <t>DEPENSES IMPREVUES (DANS LE CADRE D'UNE AE)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</si>
  <si>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</si>
  <si>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</si>
  <si>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</si>
  <si>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</si>
  <si>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</si>
  <si>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</si>
  <si>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</si>
  <si>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</si>
  <si>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</si>
  <si>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</si>
  <si>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</si>
  <si>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</si>
  <si>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</si>
  <si>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</si>
  <si>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</si>
  <si>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</si>
  <si>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</si>
  <si>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</si>
  <si>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</si>
  <si>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</si>
  <si>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</si>
  <si>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</si>
  <si>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</si>
  <si>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</si>
  <si>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</si>
  <si>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</si>
  <si>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</si>
  <si>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</si>
  <si>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</si>
  <si>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</si>
  <si>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</si>
  <si>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</si>
  <si>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</si>
  <si>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</si>
  <si>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</si>
  <si>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</si>
  <si>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</si>
  <si>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</si>
  <si>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</si>
  <si>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IV=I+II+III</t>
  </si>
  <si>
    <t>Pour information, dépenses gérées hors AE</t>
  </si>
  <si>
    <t>Pour information, dépenses générales dans le cadre d'une AE</t>
  </si>
  <si>
    <t>LIBELLES</t>
  </si>
  <si>
    <t>Chap.</t>
  </si>
  <si>
    <t/>
  </si>
  <si>
    <t>II</t>
  </si>
  <si>
    <t>I</t>
  </si>
  <si>
    <t>Vote de l'assemblée délibérante sur les AE lors de la séance budgétaire</t>
  </si>
  <si>
    <t>Budget de l'exercice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</si>
  <si>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</si>
  <si>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</si>
  <si>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</si>
  <si>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</si>
  <si>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</si>
  <si>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A951</t>
  </si>
  <si>
    <t>A - SECTION D'INVESTISSEMENT</t>
  </si>
  <si>
    <t>A - SECTION D'INVESTISSEMENT - 92 OPERATIONS NON VENTILEES</t>
  </si>
  <si>
    <t>EMPRUNTS EN FRANCS CFP</t>
  </si>
  <si>
    <t>CHAPITRE 923 - DETTES ET AUTRES OPERATIONS FINANCIERES</t>
  </si>
  <si>
    <t>:</t>
  </si>
  <si>
    <t>A 923</t>
  </si>
  <si>
    <t>(1) Reversement de dotations (trop perçu)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</si>
  <si>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</si>
  <si>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</si>
  <si>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</si>
  <si>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</si>
  <si>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</si>
  <si>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</si>
  <si>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(2) Total : hors programmes + programmes</t>
  </si>
  <si>
    <t>POUR INFORMATION : EMPRUNTS AFFECTES</t>
  </si>
  <si>
    <t>DEPENSES(2)</t>
  </si>
  <si>
    <t>PRESENTATION CROISEE (cumulé de l'exercice + restes à réaliser + éléments nouvellement votés)</t>
  </si>
  <si>
    <t>Budget cumulé de l'exercice(BP+DM)</t>
  </si>
  <si>
    <t>RECETTES AFFECTEES AUX EQUIPEMENTS</t>
  </si>
  <si>
    <t>Hors AP-CP</t>
  </si>
  <si>
    <t>Dans le cadre d'une AP-CP</t>
  </si>
  <si>
    <t>DEPENSES D'EQUIPEMENT</t>
  </si>
  <si>
    <t xml:space="preserve">AP = </t>
  </si>
  <si>
    <t>A - SECTION D'INVESTISSEMENT - 90 OPERATIONS VENTILEES</t>
  </si>
  <si>
    <t>IMMOBILISATIONS CORPORELLES EN COURS</t>
  </si>
  <si>
    <t>AUTRES IMMOBILISATIONS CORPORELLES</t>
  </si>
  <si>
    <t>INSTALLATIONS, MATERIEL ET OUTILLAGE TECHNIQUES</t>
  </si>
  <si>
    <t>CONSTRUCTIONS</t>
  </si>
  <si>
    <t>CONCESSIONS ET DROITS SIMILAIRES, BREVETS, LICENCES, MARQUES, PROCEDES, DROITS</t>
  </si>
  <si>
    <t>CHAPITRE 908 - TRANSPORTS ET COMMUNICATION (suite)</t>
  </si>
  <si>
    <t>CHAPITRE 908 - TRANSPORTS ET COMMUNICATION</t>
  </si>
  <si>
    <t>A 908</t>
  </si>
  <si>
    <t>(2) Il s'agit de la délibération d'affectation du résultat par conséquent, ce montant ne fait pas l'objet d'un nouveau vote du BS</t>
  </si>
  <si>
    <t>Excédent de fonctionnement capitalisé (2)</t>
  </si>
  <si>
    <t>1068</t>
  </si>
  <si>
    <t>Solde d'exécution reporté(1)</t>
  </si>
  <si>
    <t>001</t>
  </si>
  <si>
    <t>DEPENSES IMPREVUES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</si>
  <si>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</si>
  <si>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</si>
  <si>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</si>
  <si>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</si>
  <si>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</si>
  <si>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</si>
  <si>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</si>
  <si>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</si>
  <si>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</si>
  <si>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</si>
  <si>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</si>
  <si>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</si>
  <si>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</si>
  <si>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</si>
  <si>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</si>
  <si>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</si>
  <si>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</si>
  <si>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</si>
  <si>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</si>
  <si>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</si>
  <si>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</si>
  <si>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</si>
  <si>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</si>
  <si>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</si>
  <si>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</si>
  <si>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I+IV</t>
  </si>
  <si>
    <t>IV=II+III</t>
  </si>
  <si>
    <t>Total des crédits propres au BS ou DM (après vote)</t>
  </si>
  <si>
    <t>Propositions nouvelles</t>
  </si>
  <si>
    <t>Chapitre</t>
  </si>
  <si>
    <t>A</t>
  </si>
  <si>
    <t>A - SECTION D'INVESTISSEMENT - VUE D'ENSEMBLE - RECETTES</t>
  </si>
  <si>
    <t>Pour information Dépenses gérées hors AP</t>
  </si>
  <si>
    <t>Pour information Dépenses gérées dans le cadre d'une AP</t>
  </si>
  <si>
    <t>Vote de l'assemblée sur les AP de la séance budgétaire</t>
  </si>
  <si>
    <t>A - SECTION D'INVESTISSEMENT - VUE D'ENSEMBLE - DEPENSES</t>
  </si>
  <si>
    <t>(3) Dans la limite de 7,5% des dépenses réelles de la section .</t>
  </si>
  <si>
    <t>(2) Rayer la mention inutile</t>
  </si>
  <si>
    <t>(1) A compléter par «du chapitre» ou «de l'article».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</si>
  <si>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</si>
  <si>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</si>
  <si>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</si>
  <si>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</si>
  <si>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</si>
  <si>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>I  - L'assemblée délibérante a voté le présent budget (crédits de paiement afférents à une AP/AE ou crédits de paiement hors AP/AE) :</t>
  </si>
  <si>
    <t>(1) Exceptionnellement, les comptes 20,21,23 sont en recettes réelles en cas de réduction ou d'annulation de mandats donnant lieu à reversement.</t>
  </si>
  <si>
    <t>TOTAL DES RECETTES DE FONCTIONNEMENT CUMULEES</t>
  </si>
  <si>
    <t>=</t>
  </si>
  <si>
    <t>R002 RESULTAT REPORTE OU ANTICIPE</t>
  </si>
  <si>
    <t>+</t>
  </si>
  <si>
    <t>Sous total des opérations d'ordre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</si>
  <si>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</si>
  <si>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</si>
  <si>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</si>
  <si>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</si>
  <si>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</si>
  <si>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</si>
  <si>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</si>
  <si>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</si>
  <si>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</si>
  <si>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</si>
  <si>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</si>
  <si>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 (hors c/731)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</si>
  <si>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</si>
  <si>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</si>
  <si>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</si>
  <si>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</si>
  <si>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</si>
  <si>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Pour information total des crédits propres au BS ou DM</t>
  </si>
  <si>
    <t>Exercice + Restes à réaliser</t>
  </si>
  <si>
    <t>FONCTIONNEMENT</t>
  </si>
  <si>
    <t>TOTAL DES RECETTES D'INVESTISSEMENT CUMULEES</t>
  </si>
  <si>
    <t>AFFECTATION AU COMPTE 1068</t>
  </si>
  <si>
    <t>R001 SOLDE D'EXECUTION POSITIF REPORTE OU ANTICIPE</t>
  </si>
  <si>
    <t>OPERATIONS POUR COMPTE DE TIERS</t>
  </si>
  <si>
    <t>45</t>
  </si>
  <si>
    <t>IMMOBILISATIONS EN COURS (1)</t>
  </si>
  <si>
    <t>23</t>
  </si>
  <si>
    <t>IMMOBILISATIONS RECUES EN AFFECTATION</t>
  </si>
  <si>
    <t>22</t>
  </si>
  <si>
    <t>IMMOBILISATIONS CORPORELLES (1)</t>
  </si>
  <si>
    <t>21</t>
  </si>
  <si>
    <t>SUBVENTIONS D EQUIPEMENT VERSEES (1)</t>
  </si>
  <si>
    <t>204</t>
  </si>
  <si>
    <t>IMMOBILISATIONS INCORPORELLES (hors 204) (1)</t>
  </si>
  <si>
    <t>20</t>
  </si>
  <si>
    <t>COMPTE DE LIAISON : AFFECTATION (BUDGETS ANNEXES - REGIES NON PERSONNALISEES)</t>
  </si>
  <si>
    <t>18</t>
  </si>
  <si>
    <t>EMPRUNTS ET DETTES ASSIMILEES</t>
  </si>
  <si>
    <t>SUBVENTIONS D INVESTISSEMENT</t>
  </si>
  <si>
    <t>13</t>
  </si>
  <si>
    <t>DOTATIONS, FONDS DIVERS ET RESERVES (sauf 1068)</t>
  </si>
  <si>
    <t>Sous total des opérations réelles</t>
  </si>
  <si>
    <t>Recettes d'investissement - Total</t>
  </si>
  <si>
    <t>INVESTISSEMENT</t>
  </si>
  <si>
    <t>3-B</t>
  </si>
  <si>
    <t>3-  BALANCE GENERALE (B-RECETTES)</t>
  </si>
  <si>
    <t>II - PRESENTATION GENERALE DU BUDGET</t>
  </si>
  <si>
    <t>TOTAL DES DEPENSES DE FONCTIONNEMENT CUMULEES</t>
  </si>
  <si>
    <t>D002 RESULTAT REPORTE OU ANTICIPE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</si>
  <si>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</si>
  <si>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</si>
  <si>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</si>
  <si>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</si>
  <si>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</si>
  <si>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</si>
  <si>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</si>
  <si>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</si>
  <si>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</si>
  <si>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</si>
  <si>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</si>
  <si>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</si>
  <si>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</si>
  <si>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</si>
  <si>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</si>
  <si>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TOTAL DES DEPENSES D'INVESTISSEMENT CUMULEES</t>
  </si>
  <si>
    <t>D001 SOLDE D'EXECUTION NEGATIF OU REPORTE</t>
  </si>
  <si>
    <t>IMMOBILISATIONS EN COURS</t>
  </si>
  <si>
    <t>IMMOBILISATIONS CORPORELLES</t>
  </si>
  <si>
    <t>SUBVENTIONS D EQUIPEMENT VERSEES</t>
  </si>
  <si>
    <t xml:space="preserve">IMMOBILISATIONS INCORPORELLES (hors 204) </t>
  </si>
  <si>
    <t>Dépenses d'investissement - Total</t>
  </si>
  <si>
    <t>3-A</t>
  </si>
  <si>
    <t>3- BALANCE GENERALE (A-DEPENSES)</t>
  </si>
  <si>
    <t>TOTAL DE LA SECTION</t>
  </si>
  <si>
    <t>002 SOLDE D'EXECUTION REPORTE</t>
  </si>
  <si>
    <t>AUTOFINANCEMENT DEGAGE = D(946+953)-R946..................................................</t>
  </si>
  <si>
    <t>953 Virement à la section d'investissement</t>
  </si>
  <si>
    <t>946 Transferts entre sections</t>
  </si>
  <si>
    <t>OPERATIONS D'ORDRE</t>
  </si>
  <si>
    <t>945 Provisions et autres opérations mixtes</t>
  </si>
  <si>
    <t>944 Frais de fonctionnement des groupes d'élus</t>
  </si>
  <si>
    <t>943 Opérations financières</t>
  </si>
  <si>
    <t xml:space="preserve">942 Dotations et participations 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</si>
  <si>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</si>
  <si>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</si>
  <si>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</si>
  <si>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</si>
  <si>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</si>
  <si>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</si>
  <si>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</si>
  <si>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</si>
  <si>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</si>
  <si>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jeunesse,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</si>
  <si>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</si>
  <si>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</si>
  <si>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</si>
  <si>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</si>
  <si>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</si>
  <si>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</si>
  <si>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 (cumulé de l'exercice + restes à réaliser)</t>
  </si>
  <si>
    <t>2 - B</t>
  </si>
  <si>
    <t>2 - EQUILIBRE FINANCIER DU BUDGET (B - FONCTIONNEMENT)</t>
  </si>
  <si>
    <t>923-1068 AFFECTATION</t>
  </si>
  <si>
    <t>001 SOLDE D'EXECUTION N-1 REPORTE</t>
  </si>
  <si>
    <t>AUTOFINANCEMENT DE L'EXERCICE = R(926+951) - D926..................................................</t>
  </si>
  <si>
    <t>951 Virement de la section de fonctionnement</t>
  </si>
  <si>
    <t>926 Transferts entre sections</t>
  </si>
  <si>
    <t>925 Opérations patrimoniales (à l'interieur de la section)</t>
  </si>
  <si>
    <t>954 Produit des cessions d'immobilisations</t>
  </si>
  <si>
    <t>95 Opérations sans réalisation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</si>
  <si>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</si>
  <si>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</si>
  <si>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</si>
  <si>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</si>
  <si>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</si>
  <si>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</si>
  <si>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</si>
  <si>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</si>
  <si>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</si>
  <si>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</si>
  <si>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</si>
  <si>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</si>
  <si>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</si>
  <si>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</si>
  <si>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</si>
  <si>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</si>
  <si>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</si>
  <si>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 (cumulé de l'exercice + restes à réaliser)</t>
  </si>
  <si>
    <t>2 - A</t>
  </si>
  <si>
    <t>2 - EQUILIBRE FINANCIER DU BUDGET (A - INVESTISSEMENT)</t>
  </si>
  <si>
    <t>(2) Inscrire à la colonne 'vote de l'assemblée ou du congrès', les crédits constatés conformément au compte administratif ou à la délibération de reprise des résultats.</t>
  </si>
  <si>
    <t>(1) Total des crédits votés = crédits 'budget cumulé de l'exercice' + crédits 'vote de l'assemblée ou du congrés'.</t>
  </si>
  <si>
    <t>002 Excédent de fonctionnement reporté(2)</t>
  </si>
  <si>
    <t>94 OPERATIONS NON VENTILEES</t>
  </si>
  <si>
    <t>93 OPERATIONS VENTILEES</t>
  </si>
  <si>
    <t>RECETTES DE FONCTIONNEMENT</t>
  </si>
  <si>
    <t>002 Déficit de fonctionnement reporté(2)</t>
  </si>
  <si>
    <t xml:space="preserve"> - hors AE/CP</t>
  </si>
  <si>
    <t xml:space="preserve"> - en AE/CP</t>
  </si>
  <si>
    <t>001 Solde d'exécution reporté(2)</t>
  </si>
  <si>
    <t>923-1068 Excédent de fonctionnement capitalisé(2)</t>
  </si>
  <si>
    <t>924 Opérations pour le compte de tiers</t>
  </si>
  <si>
    <t xml:space="preserve"> - Autres opérations non ventilées</t>
  </si>
  <si>
    <t>92 OPERATIONS NON VENTILEES</t>
  </si>
  <si>
    <t xml:space="preserve"> - Recettes affectées</t>
  </si>
  <si>
    <t>90 OPERATIONS VENTILEES</t>
  </si>
  <si>
    <t>RECETTES D'INVESTISSEMENT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</si>
  <si>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</si>
  <si>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</si>
  <si>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</si>
  <si>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</si>
  <si>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</si>
  <si>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(1)</t>
  </si>
  <si>
    <t>8               TRANSPORTS ET COMMUNICATION (1)</t>
  </si>
  <si>
    <t>7               AMENAGEMENT ET ENVIRONNEMENT (1)</t>
  </si>
  <si>
    <t>6                     TRAVAIL, EMPLOI ET FORMATION PROFESSIONNELLE (1)</t>
  </si>
  <si>
    <t>5               PROTECTION ET ACTION SOCIALE (1)</t>
  </si>
  <si>
    <t>4                         SANTE (1)</t>
  </si>
  <si>
    <t>3                     CULTURE, JEUNESSE ET SPORTS, LOISIRS (1)</t>
  </si>
  <si>
    <t>SECTION</t>
  </si>
  <si>
    <t>2               ENSEIGNEMENT (1)</t>
  </si>
  <si>
    <t>1                     SECURITE ET ORDRE PUBLIC (1)</t>
  </si>
  <si>
    <t>0               ADMINISTRATION GENERALE (sauf 01)(1)</t>
  </si>
  <si>
    <t>NON VENTILE (1)</t>
  </si>
  <si>
    <t>NOUVELLES PROPOSITIONS DU GOUVERNEMENT OU DU PRESIDENT</t>
  </si>
  <si>
    <t>RESTES A REALISER N-1</t>
  </si>
  <si>
    <t>BUDGET CUMULE DE L'EXERCICE (BP+DM)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</si>
  <si>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</si>
  <si>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</si>
  <si>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</si>
  <si>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SECTION DE FONCTIONNEMENT</t>
  </si>
  <si>
    <t>SECTION D'INVESTISSEMENT</t>
  </si>
  <si>
    <t>ORDRE</t>
  </si>
  <si>
    <t>REELLES(1)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</si>
  <si>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</si>
  <si>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</si>
  <si>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</si>
  <si>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</si>
  <si>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</si>
  <si>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</si>
  <si>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</si>
  <si>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SECTION DE FONCTIONNEMENT - TOTAL</t>
  </si>
  <si>
    <t>SECTION D'INVESTISSEMENT - TOTAL</t>
  </si>
  <si>
    <t>/ART</t>
  </si>
  <si>
    <t>TITRES RESTANT A EMETTRE</t>
  </si>
  <si>
    <t>LIBELLE</t>
  </si>
  <si>
    <t>CHAP</t>
  </si>
  <si>
    <t>RESTES A REALISER - RECETTES</t>
  </si>
  <si>
    <t>DEFICIT</t>
  </si>
  <si>
    <t>EXCEDENT</t>
  </si>
  <si>
    <t>SOLDE (B)</t>
  </si>
  <si>
    <t>RESULTAT CUMULE = (A)+(B)</t>
  </si>
  <si>
    <t>RESTES A REALISER</t>
  </si>
  <si>
    <t>2 - EXECUTION DU BUDGET DE L'EXERCICE PRECEDENT</t>
  </si>
  <si>
    <t>I - INFORMATIONS GENERALES</t>
  </si>
  <si>
    <t>DEPENSES ENGAGEES NON MANDATEES</t>
  </si>
  <si>
    <t>RESTES A REALISER - DEPENSES</t>
  </si>
  <si>
    <t>ou SOLDE (A)</t>
  </si>
  <si>
    <t>RESULTAT REPORTE</t>
  </si>
  <si>
    <t>RESULTAT</t>
  </si>
  <si>
    <t>SOLDE D'EXECUTION ou</t>
  </si>
  <si>
    <t>RESULTAT DE L'EXERCICE N-1</t>
  </si>
  <si>
    <t>2-EXECUTION DU BUDGET DE L'EXERCICE PRECEDENT</t>
  </si>
  <si>
    <t>(2) L'assemblée délibérante peut voter des AP/AE de &lt;&lt; dépenses imprévues &gt;&gt;. Leur montant est limité à 2% des dépenses réelles de la section correspondante. En fin d'exercice, ces AP/AE sont automatiquement annulées si elles n'ont pas été mobilisées.</t>
  </si>
  <si>
    <t>(1) Il s'agit des AP et AE nouvelles qui sont votées lors de la séance d'adoption du budget. Cela concerne des AP et AE relatives à de nouvelles programmations pluriannuelles mais également des AP et AE modifiant un stock d'AP ou AE existant</t>
  </si>
  <si>
    <t xml:space="preserve"> &lt;&lt; AE de dépenses imprévues &gt;&gt; (2)</t>
  </si>
  <si>
    <t>AE votées (1)</t>
  </si>
  <si>
    <t>Chapitre(s)</t>
  </si>
  <si>
    <t>Libellé de l'AE</t>
  </si>
  <si>
    <t>PRESENTATION DES AE</t>
  </si>
  <si>
    <t xml:space="preserve"> &lt;&lt; AP de dépenses imprévues &gt;&gt; (2)</t>
  </si>
  <si>
    <t>AP votées (1)</t>
  </si>
  <si>
    <t>Libellé de l'AP</t>
  </si>
  <si>
    <t>PRESENTATION DES AP</t>
  </si>
  <si>
    <t>2 - PRESENTATION DES AP et DES AE</t>
  </si>
  <si>
    <t xml:space="preserve">I </t>
  </si>
  <si>
    <t>(1) Total des centimes additionnels votés par l'Assemblée / Total des centimes additionnels plafonnés par le congrès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</si>
  <si>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</si>
  <si>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</si>
  <si>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</si>
  <si>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</si>
  <si>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</si>
  <si>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</si>
  <si>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</si>
  <si>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</si>
  <si>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</si>
  <si>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</si>
  <si>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</si>
  <si>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</si>
  <si>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</si>
  <si>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</si>
  <si>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</si>
  <si>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</si>
  <si>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</si>
  <si>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</si>
  <si>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</si>
  <si>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</si>
  <si>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</si>
  <si>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</si>
  <si>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</si>
  <si>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</si>
  <si>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</si>
  <si>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</si>
  <si>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</si>
  <si>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95 - Dépenses sans réalisation</t>
  </si>
  <si>
    <t>Signatures (1)</t>
  </si>
  <si>
    <t>94 - Opérations non ventilées</t>
  </si>
  <si>
    <t>Décisions en matière de taux de contributions directes (1)</t>
  </si>
  <si>
    <t>93 - Opérations ventilées</t>
  </si>
  <si>
    <t>Liste des budgets annexes (1)</t>
  </si>
  <si>
    <t>Vue d'ensemble</t>
  </si>
  <si>
    <t>Liste des établissements publics créés (1)</t>
  </si>
  <si>
    <t>B - Section de fonctionnement</t>
  </si>
  <si>
    <t>par la collectivité dans le cadre du vote du budget  (1)</t>
  </si>
  <si>
    <t>95 - Opérations sans réalisation</t>
  </si>
  <si>
    <t xml:space="preserve">Liste des organismes de regroupement - Subventions versées </t>
  </si>
  <si>
    <t>92 - Opérations non ventilées</t>
  </si>
  <si>
    <t>Etat du personnel (1)</t>
  </si>
  <si>
    <t>90 - Opérations ventilées</t>
  </si>
  <si>
    <t>Etats des engagements donnés et reçus (1)</t>
  </si>
  <si>
    <t>Etat des emprunts garantis (1)</t>
  </si>
  <si>
    <t>A - Section d'investissement</t>
  </si>
  <si>
    <t>Eléments de bilan - Immobilisations financières (1)</t>
  </si>
  <si>
    <t>III - Vote du budget</t>
  </si>
  <si>
    <t>et cessions) (1)</t>
  </si>
  <si>
    <t xml:space="preserve">Eléments de bilan - Etat des immobilisations (dont acquisitions </t>
  </si>
  <si>
    <t>3 - Balance générale du budget</t>
  </si>
  <si>
    <t>Eléments de bilan - Etat de la dette (1)</t>
  </si>
  <si>
    <t>2 - Equilibre financier du budget</t>
  </si>
  <si>
    <t>engagements (1)</t>
  </si>
  <si>
    <t>1 - Budget -Récapitulation par groupes fonctionnels</t>
  </si>
  <si>
    <t xml:space="preserve">Liste des organismes dans lesquels la collectivité a pris des </t>
  </si>
  <si>
    <t>Vue d'ensemble du budget</t>
  </si>
  <si>
    <t>Recettes reversées et dotations à d'autre collectivités (1)</t>
  </si>
  <si>
    <t>II - Présentation générale du budget</t>
  </si>
  <si>
    <t>Opérations d'ordre de section à section - Etat des méthodes  (1)</t>
  </si>
  <si>
    <t>Equilibre des opérations financières</t>
  </si>
  <si>
    <t>Exécution du budget de l'exercice précédent</t>
  </si>
  <si>
    <t>Opérations pour compte de tiers</t>
  </si>
  <si>
    <t>Présentation des AP et des AE</t>
  </si>
  <si>
    <t>Informations statistiques et fiscales</t>
  </si>
  <si>
    <t>sans objet</t>
  </si>
  <si>
    <t>joint</t>
  </si>
  <si>
    <t>I - Informations générales</t>
  </si>
  <si>
    <t>SOMMAIRE</t>
  </si>
  <si>
    <t>Voté par fonction</t>
  </si>
  <si>
    <t>BUDGET SUPPLEMENTAIRE</t>
  </si>
  <si>
    <t>REPUBLIQUE FRANCAISE</t>
  </si>
  <si>
    <t>COLLECTIVITE : TERRITOIRE des ÎLES WALLIS et FUTUNA</t>
  </si>
  <si>
    <t>POSTE COMPTABLE : DIRECTION des FINANCES PUBLIQUES du TERRITOIRE</t>
  </si>
  <si>
    <t xml:space="preserve">des ÎLES WALLIS et FUTUNA          </t>
  </si>
  <si>
    <t>BUDGET : 02 BUDGET ANNEXE du Service des Postes                      et Télécommunications</t>
  </si>
  <si>
    <t>M 52 adaptée</t>
  </si>
  <si>
    <t>Edition du 11 juillet 2016</t>
  </si>
  <si>
    <t>Exprimé en francs de la communauté du pacifique (XPF)</t>
  </si>
  <si>
    <t>ANNEE 2016</t>
  </si>
  <si>
    <t>Arrêté n° 2016-297 du 11 juillet 2016 approuvant et rendant exécutoire la délibération n° 22/AT/2016 du 1er juillet 2016 portant adoption des budgets supplémentaires - Principal et Annexe du Service des Postes et Télécommunications de l'exercice 2016 du Territoire des Îles Wallis et Futuna</t>
  </si>
  <si>
    <t>INFORMATIONS FISCALES PREVISIONNELLES</t>
  </si>
  <si>
    <t>Moyennes prévisionnelles</t>
  </si>
  <si>
    <t>- au niveau (1) du chapitre pour la section d'investissement</t>
  </si>
  <si>
    <t>- au niveau (1) du chapitre pour la section de fonctionnement</t>
  </si>
  <si>
    <r>
      <t xml:space="preserve">- avec </t>
    </r>
    <r>
      <rPr>
        <strike/>
        <sz val="8"/>
        <rFont val="Arial"/>
        <family val="2"/>
      </rPr>
      <t>(sans)</t>
    </r>
    <r>
      <rPr>
        <sz val="8"/>
        <rFont val="Arial"/>
        <family val="2"/>
      </rPr>
      <t xml:space="preserve"> vote formel sur chacun des chapitres (2)</t>
    </r>
  </si>
  <si>
    <t>(1) Le solde d'exécution est le résultat constaté de l'exercice précédent qui fait l'objet d'un report et non d'un vote de l'assemblée délibérante</t>
  </si>
  <si>
    <t>Propositions de la commission des finances</t>
  </si>
  <si>
    <t>2</t>
  </si>
  <si>
    <t>3</t>
  </si>
  <si>
    <t>4/5</t>
  </si>
  <si>
    <t>6</t>
  </si>
  <si>
    <t>7/8</t>
  </si>
  <si>
    <t>9/10</t>
  </si>
  <si>
    <t>11/12</t>
  </si>
  <si>
    <t>14/15</t>
  </si>
  <si>
    <t>16/17</t>
  </si>
  <si>
    <t>18/19</t>
  </si>
  <si>
    <t>22 à 26</t>
  </si>
  <si>
    <t>28</t>
  </si>
  <si>
    <t>29/30</t>
  </si>
  <si>
    <t>x</t>
  </si>
  <si>
    <t>VOTE DE L'ASSEMBLEE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</si>
</sst>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&quot;(III)    &quot;#,##0;\-#,##0;;"/>
    <numFmt numFmtId="168" formatCode="&quot;(II)    &quot;"/>
    <numFmt numFmtId="169" formatCode="&quot;(I)    &quot;"/>
    <numFmt numFmtId="170" formatCode="&quot;(II+IV+VI)   &quot;#,##0;\-#,##0;;"/>
    <numFmt numFmtId="171" formatCode="&quot;(I+III+V)   &quot;#,##0;\-#,##0;;"/>
    <numFmt numFmtId="172" formatCode="&quot;(VI)   &quot;#,##0;\-#,##0;;"/>
    <numFmt numFmtId="173" formatCode="&quot;(V)   &quot;"/>
    <numFmt numFmtId="174" formatCode="&quot;(IV)   &quot;"/>
    <numFmt numFmtId="175" formatCode="&quot;(III)   &quot;#,##0;\-#,##0;;"/>
    <numFmt numFmtId="176" formatCode="&quot;(II)   &quot;#,##0;\-#,##0;;"/>
    <numFmt numFmtId="177" formatCode="&quot;(I)   &quot;#,##0;\-#,##0;;"/>
    <numFmt numFmtId="178" formatCode="&quot;(II+IV+VI+VII)   &quot;#,##0;\-#,##0;;"/>
    <numFmt numFmtId="179" formatCode="&quot;(VII)   &quot;"/>
    <numFmt numFmtId="180" formatCode="&quot;(IV)   &quot;#,##0;\-#,##0;;"/>
    <numFmt numFmtId="181" formatCode="&quot;(III)   &quot;"/>
    <numFmt numFmtId="182" formatCode="&quot;(III+IV)   &quot;#,##0;\-#,##0;;"/>
    <numFmt numFmtId="183" formatCode="&quot;(I+II)   &quot;#,##0;\-#,##0;;"/>
    <numFmt numFmtId="184" formatCode="&quot;(I)    &quot;#,##0;\-#,##0;;"/>
    <numFmt numFmtId="185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17"/>
    <xf numFmtId="43" fontId="1" fillId="0" borderId="0" applyFont="0" applyFill="0" applyBorder="0" applyAlignment="0" applyProtection="0"/>
    <xf numFmtId="0" fontId="1" fillId="0" borderId="0" applyBorder="0"/>
    <xf numFmtId="0" fontId="16" fillId="0" borderId="0" applyBorder="0"/>
  </cellStyleXfs>
  <cellXfs count="43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9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vertical="center" wrapText="1"/>
    </xf>
    <xf numFmtId="49" fontId="2" fillId="0" borderId="9" xfId="1" applyNumberFormat="1" applyFont="1" applyBorder="1" applyAlignment="1">
      <alignment vertical="center"/>
    </xf>
    <xf numFmtId="0" fontId="3" fillId="3" borderId="18" xfId="1" applyFont="1" applyFill="1" applyBorder="1" applyAlignment="1">
      <alignment horizontal="center" vertical="center" wrapText="1"/>
    </xf>
    <xf numFmtId="49" fontId="3" fillId="3" borderId="18" xfId="1" applyNumberFormat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vertical="center" wrapText="1"/>
    </xf>
    <xf numFmtId="49" fontId="6" fillId="3" borderId="9" xfId="1" applyNumberFormat="1" applyFont="1" applyFill="1" applyBorder="1" applyAlignment="1">
      <alignment vertical="center"/>
    </xf>
    <xf numFmtId="165" fontId="6" fillId="0" borderId="19" xfId="1" applyNumberFormat="1" applyFont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 vertical="center"/>
    </xf>
    <xf numFmtId="165" fontId="2" fillId="0" borderId="18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vertical="center" wrapText="1"/>
    </xf>
    <xf numFmtId="49" fontId="2" fillId="0" borderId="18" xfId="1" applyNumberFormat="1" applyFont="1" applyBorder="1" applyAlignment="1">
      <alignment vertical="center"/>
    </xf>
    <xf numFmtId="165" fontId="3" fillId="0" borderId="26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vertical="center" wrapText="1"/>
    </xf>
    <xf numFmtId="49" fontId="3" fillId="0" borderId="26" xfId="1" applyNumberFormat="1" applyFont="1" applyBorder="1" applyAlignment="1">
      <alignment vertical="center"/>
    </xf>
    <xf numFmtId="167" fontId="3" fillId="0" borderId="26" xfId="1" applyNumberFormat="1" applyFont="1" applyBorder="1" applyAlignment="1">
      <alignment horizontal="right" vertical="center"/>
    </xf>
    <xf numFmtId="0" fontId="3" fillId="3" borderId="26" xfId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65" fontId="6" fillId="0" borderId="26" xfId="1" applyNumberFormat="1" applyFont="1" applyBorder="1" applyAlignment="1">
      <alignment horizontal="right" vertical="center"/>
    </xf>
    <xf numFmtId="165" fontId="6" fillId="3" borderId="26" xfId="1" applyNumberFormat="1" applyFont="1" applyFill="1" applyBorder="1" applyAlignment="1">
      <alignment horizontal="right" vertical="center"/>
    </xf>
    <xf numFmtId="0" fontId="6" fillId="0" borderId="26" xfId="1" applyFont="1" applyBorder="1" applyAlignment="1">
      <alignment vertical="center" wrapText="1"/>
    </xf>
    <xf numFmtId="0" fontId="6" fillId="0" borderId="26" xfId="1" applyFont="1" applyBorder="1" applyAlignment="1">
      <alignment vertical="center"/>
    </xf>
    <xf numFmtId="0" fontId="3" fillId="3" borderId="26" xfId="1" applyFont="1" applyFill="1" applyBorder="1" applyAlignment="1">
      <alignment vertical="center" wrapText="1"/>
    </xf>
    <xf numFmtId="49" fontId="3" fillId="3" borderId="26" xfId="1" applyNumberFormat="1" applyFont="1" applyFill="1" applyBorder="1" applyAlignment="1">
      <alignment vertical="center"/>
    </xf>
    <xf numFmtId="168" fontId="3" fillId="0" borderId="26" xfId="1" applyNumberFormat="1" applyFont="1" applyBorder="1" applyAlignment="1">
      <alignment horizontal="right" vertical="center"/>
    </xf>
    <xf numFmtId="169" fontId="3" fillId="0" borderId="26" xfId="1" applyNumberFormat="1" applyFont="1" applyBorder="1" applyAlignment="1">
      <alignment horizontal="right" vertical="center"/>
    </xf>
    <xf numFmtId="0" fontId="3" fillId="3" borderId="23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165" fontId="2" fillId="0" borderId="26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vertical="center" wrapText="1"/>
    </xf>
    <xf numFmtId="0" fontId="2" fillId="0" borderId="26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18" xfId="1" applyFont="1" applyBorder="1" applyAlignment="1">
      <alignment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5" fontId="3" fillId="0" borderId="20" xfId="1" applyNumberFormat="1" applyFont="1" applyBorder="1" applyAlignment="1">
      <alignment horizontal="right" vertical="center" wrapText="1"/>
    </xf>
    <xf numFmtId="0" fontId="3" fillId="0" borderId="24" xfId="1" applyFont="1" applyBorder="1" applyAlignment="1">
      <alignment horizontal="right" vertical="center" wrapText="1"/>
    </xf>
    <xf numFmtId="165" fontId="3" fillId="0" borderId="23" xfId="1" applyNumberFormat="1" applyFont="1" applyBorder="1" applyAlignment="1">
      <alignment horizontal="right" vertical="center" wrapText="1"/>
    </xf>
    <xf numFmtId="0" fontId="4" fillId="0" borderId="26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/>
    </xf>
    <xf numFmtId="0" fontId="3" fillId="0" borderId="21" xfId="1" applyFont="1" applyBorder="1" applyAlignment="1">
      <alignment horizontal="right" vertical="center" wrapText="1"/>
    </xf>
    <xf numFmtId="0" fontId="9" fillId="3" borderId="18" xfId="1" applyFont="1" applyFill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10" fillId="3" borderId="26" xfId="1" applyNumberFormat="1" applyFont="1" applyFill="1" applyBorder="1" applyAlignment="1">
      <alignment horizontal="right" vertical="center"/>
    </xf>
    <xf numFmtId="0" fontId="6" fillId="3" borderId="26" xfId="1" applyFont="1" applyFill="1" applyBorder="1" applyAlignment="1">
      <alignment vertical="center" wrapText="1"/>
    </xf>
    <xf numFmtId="49" fontId="6" fillId="3" borderId="26" xfId="1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vertical="center" wrapText="1"/>
    </xf>
    <xf numFmtId="49" fontId="3" fillId="3" borderId="9" xfId="1" applyNumberFormat="1" applyFont="1" applyFill="1" applyBorder="1" applyAlignment="1">
      <alignment vertical="center"/>
    </xf>
    <xf numFmtId="165" fontId="8" fillId="0" borderId="18" xfId="1" applyNumberFormat="1" applyFont="1" applyBorder="1" applyAlignment="1">
      <alignment horizontal="right" vertical="center"/>
    </xf>
    <xf numFmtId="0" fontId="8" fillId="0" borderId="18" xfId="1" applyFont="1" applyBorder="1" applyAlignment="1">
      <alignment vertical="center" wrapText="1"/>
    </xf>
    <xf numFmtId="49" fontId="8" fillId="0" borderId="18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165" fontId="11" fillId="3" borderId="26" xfId="1" applyNumberFormat="1" applyFont="1" applyFill="1" applyBorder="1" applyAlignment="1">
      <alignment horizontal="right" vertical="center"/>
    </xf>
    <xf numFmtId="165" fontId="12" fillId="3" borderId="18" xfId="1" applyNumberFormat="1" applyFont="1" applyFill="1" applyBorder="1" applyAlignment="1">
      <alignment horizontal="right" vertical="center"/>
    </xf>
    <xf numFmtId="165" fontId="13" fillId="3" borderId="18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165" fontId="3" fillId="3" borderId="26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8" fillId="3" borderId="18" xfId="1" applyNumberFormat="1" applyFont="1" applyFill="1" applyBorder="1" applyAlignment="1">
      <alignment horizontal="right"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165" fontId="2" fillId="3" borderId="18" xfId="1" applyNumberFormat="1" applyFont="1" applyFill="1" applyBorder="1" applyAlignment="1">
      <alignment horizontal="right"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2" fillId="0" borderId="4" xfId="4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1" fillId="0" borderId="4" xfId="4" applyNumberFormat="1" applyBorder="1"/>
    <xf numFmtId="164" fontId="1" fillId="0" borderId="8" xfId="4" applyNumberFormat="1" applyBorder="1"/>
    <xf numFmtId="164" fontId="5" fillId="2" borderId="20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right" vertical="center"/>
    </xf>
    <xf numFmtId="49" fontId="2" fillId="0" borderId="9" xfId="1" applyNumberFormat="1" applyFont="1" applyBorder="1" applyAlignment="1">
      <alignment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49" fontId="3" fillId="3" borderId="9" xfId="1" applyNumberFormat="1" applyFont="1" applyFill="1" applyBorder="1" applyAlignment="1">
      <alignment vertical="center" wrapText="1"/>
    </xf>
    <xf numFmtId="165" fontId="12" fillId="3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horizontal="right" vertical="center"/>
    </xf>
    <xf numFmtId="49" fontId="2" fillId="0" borderId="26" xfId="1" applyNumberFormat="1" applyFont="1" applyBorder="1" applyAlignment="1">
      <alignment vertical="center" wrapText="1"/>
    </xf>
    <xf numFmtId="165" fontId="13" fillId="3" borderId="26" xfId="1" applyNumberFormat="1" applyFont="1" applyFill="1" applyBorder="1" applyAlignment="1">
      <alignment horizontal="right" vertical="center"/>
    </xf>
    <xf numFmtId="49" fontId="2" fillId="0" borderId="18" xfId="1" applyNumberFormat="1" applyFont="1" applyBorder="1" applyAlignment="1">
      <alignment vertical="center" wrapText="1"/>
    </xf>
    <xf numFmtId="165" fontId="2" fillId="0" borderId="19" xfId="1" applyNumberFormat="1" applyFont="1" applyBorder="1" applyAlignment="1">
      <alignment horizontal="right" vertical="center"/>
    </xf>
    <xf numFmtId="49" fontId="2" fillId="0" borderId="19" xfId="1" applyNumberFormat="1" applyFont="1" applyBorder="1" applyAlignment="1">
      <alignment vertical="center" wrapText="1"/>
    </xf>
    <xf numFmtId="165" fontId="13" fillId="3" borderId="19" xfId="1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49" fontId="2" fillId="0" borderId="26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3" fillId="3" borderId="26" xfId="1" applyNumberFormat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174" fontId="2" fillId="0" borderId="9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5" fontId="2" fillId="0" borderId="9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182" fontId="3" fillId="0" borderId="9" xfId="1" applyNumberFormat="1" applyFont="1" applyBorder="1" applyAlignment="1">
      <alignment horizontal="right" vertical="center"/>
    </xf>
    <xf numFmtId="183" fontId="3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4" fillId="0" borderId="0" xfId="4" applyNumberFormat="1" applyFont="1"/>
    <xf numFmtId="164" fontId="4" fillId="0" borderId="0" xfId="4" applyNumberFormat="1" applyFont="1" applyBorder="1" applyAlignment="1">
      <alignment vertical="center"/>
    </xf>
    <xf numFmtId="164" fontId="1" fillId="0" borderId="37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38" xfId="4" applyNumberFormat="1" applyBorder="1" applyAlignment="1">
      <alignment horizontal="center"/>
    </xf>
    <xf numFmtId="164" fontId="1" fillId="0" borderId="39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18" xfId="4" applyNumberFormat="1" applyBorder="1" applyAlignment="1">
      <alignment horizontal="center"/>
    </xf>
    <xf numFmtId="164" fontId="16" fillId="0" borderId="5" xfId="4" applyNumberFormat="1" applyFont="1" applyBorder="1"/>
    <xf numFmtId="164" fontId="1" fillId="0" borderId="40" xfId="4" applyNumberFormat="1" applyBorder="1" applyAlignment="1">
      <alignment horizontal="center"/>
    </xf>
    <xf numFmtId="164" fontId="1" fillId="0" borderId="25" xfId="4" applyNumberFormat="1" applyBorder="1"/>
    <xf numFmtId="164" fontId="5" fillId="0" borderId="25" xfId="4" applyNumberFormat="1" applyFont="1" applyBorder="1"/>
    <xf numFmtId="164" fontId="1" fillId="0" borderId="19" xfId="4" applyNumberFormat="1" applyBorder="1" applyAlignment="1">
      <alignment horizontal="center"/>
    </xf>
    <xf numFmtId="164" fontId="5" fillId="3" borderId="10" xfId="4" applyNumberFormat="1" applyFont="1" applyFill="1" applyBorder="1" applyAlignment="1">
      <alignment horizontal="center"/>
    </xf>
    <xf numFmtId="164" fontId="5" fillId="3" borderId="2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11" xfId="4" applyNumberFormat="1" applyFont="1" applyFill="1" applyBorder="1" applyAlignment="1">
      <alignment horizontal="center" vertical="center"/>
    </xf>
    <xf numFmtId="164" fontId="5" fillId="3" borderId="14" xfId="4" applyNumberFormat="1" applyFont="1" applyFill="1" applyBorder="1" applyAlignment="1">
      <alignment horizontal="center" vertical="center"/>
    </xf>
    <xf numFmtId="164" fontId="2" fillId="0" borderId="0" xfId="4" applyNumberFormat="1" applyFon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0" xfId="4" applyNumberFormat="1" applyFont="1" applyBorder="1"/>
    <xf numFmtId="164" fontId="2" fillId="0" borderId="28" xfId="4" applyNumberFormat="1" applyFont="1" applyBorder="1"/>
    <xf numFmtId="164" fontId="2" fillId="0" borderId="26" xfId="4" applyNumberFormat="1" applyFont="1" applyBorder="1"/>
    <xf numFmtId="164" fontId="2" fillId="0" borderId="27" xfId="4" applyNumberFormat="1" applyFont="1" applyBorder="1"/>
    <xf numFmtId="164" fontId="2" fillId="0" borderId="26" xfId="4" applyNumberFormat="1" applyFont="1" applyBorder="1" applyAlignment="1">
      <alignment horizontal="center"/>
    </xf>
    <xf numFmtId="0" fontId="2" fillId="0" borderId="26" xfId="4" applyNumberFormat="1" applyFont="1" applyBorder="1" applyAlignment="1">
      <alignment horizontal="center"/>
    </xf>
    <xf numFmtId="164" fontId="2" fillId="0" borderId="30" xfId="4" applyNumberFormat="1" applyFont="1" applyBorder="1"/>
    <xf numFmtId="164" fontId="2" fillId="0" borderId="18" xfId="4" applyNumberFormat="1" applyFont="1" applyBorder="1"/>
    <xf numFmtId="0" fontId="2" fillId="0" borderId="18" xfId="4" applyNumberFormat="1" applyFont="1" applyBorder="1" applyAlignment="1">
      <alignment horizontal="center"/>
    </xf>
    <xf numFmtId="185" fontId="2" fillId="0" borderId="18" xfId="3" applyNumberFormat="1" applyFont="1" applyBorder="1" applyAlignment="1">
      <alignment horizontal="center"/>
    </xf>
    <xf numFmtId="0" fontId="18" fillId="0" borderId="18" xfId="4" applyNumberFormat="1" applyFont="1" applyBorder="1" applyAlignment="1">
      <alignment horizontal="center"/>
    </xf>
    <xf numFmtId="164" fontId="18" fillId="0" borderId="0" xfId="4" applyNumberFormat="1" applyFont="1"/>
    <xf numFmtId="164" fontId="3" fillId="0" borderId="0" xfId="4" applyNumberFormat="1" applyFont="1" applyBorder="1"/>
    <xf numFmtId="164" fontId="19" fillId="0" borderId="0" xfId="4" applyNumberFormat="1" applyFont="1" applyBorder="1"/>
    <xf numFmtId="49" fontId="18" fillId="0" borderId="18" xfId="4" applyNumberFormat="1" applyFont="1" applyBorder="1" applyAlignment="1">
      <alignment horizontal="center"/>
    </xf>
    <xf numFmtId="164" fontId="20" fillId="0" borderId="0" xfId="4" applyNumberFormat="1" applyFont="1" applyBorder="1"/>
    <xf numFmtId="164" fontId="2" fillId="0" borderId="0" xfId="4" applyNumberFormat="1" applyFont="1" applyBorder="1" applyAlignment="1">
      <alignment horizontal="left" vertical="top" wrapText="1" shrinkToFit="1"/>
    </xf>
    <xf numFmtId="164" fontId="20" fillId="0" borderId="30" xfId="4" applyNumberFormat="1" applyFont="1" applyBorder="1" applyAlignment="1">
      <alignment horizontal="center"/>
    </xf>
    <xf numFmtId="164" fontId="20" fillId="0" borderId="18" xfId="4" applyNumberFormat="1" applyFont="1" applyBorder="1" applyAlignment="1">
      <alignment horizontal="center"/>
    </xf>
    <xf numFmtId="164" fontId="2" fillId="0" borderId="20" xfId="4" applyNumberFormat="1" applyFont="1" applyBorder="1"/>
    <xf numFmtId="164" fontId="2" fillId="0" borderId="9" xfId="4" applyNumberFormat="1" applyFont="1" applyBorder="1"/>
    <xf numFmtId="164" fontId="2" fillId="0" borderId="22" xfId="4" applyNumberFormat="1" applyFont="1" applyBorder="1"/>
    <xf numFmtId="164" fontId="2" fillId="0" borderId="9" xfId="4" applyNumberFormat="1" applyFont="1" applyBorder="1" applyAlignment="1">
      <alignment horizontal="center"/>
    </xf>
    <xf numFmtId="0" fontId="1" fillId="0" borderId="0" xfId="1"/>
    <xf numFmtId="164" fontId="2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0" fontId="16" fillId="0" borderId="0" xfId="5" applyAlignment="1">
      <alignment vertical="center"/>
    </xf>
    <xf numFmtId="0" fontId="21" fillId="0" borderId="0" xfId="5" applyFont="1" applyAlignment="1">
      <alignment horizontal="center" vertical="center"/>
    </xf>
    <xf numFmtId="0" fontId="23" fillId="0" borderId="0" xfId="5" applyFont="1" applyAlignment="1" applyProtection="1">
      <alignment horizontal="center" vertical="center"/>
      <protection locked="0"/>
    </xf>
    <xf numFmtId="0" fontId="5" fillId="0" borderId="0" xfId="5" applyFont="1" applyAlignment="1">
      <alignment horizontal="center" vertical="center"/>
    </xf>
    <xf numFmtId="0" fontId="16" fillId="0" borderId="0" xfId="5" applyAlignment="1">
      <alignment horizontal="center" vertical="center"/>
    </xf>
    <xf numFmtId="164" fontId="16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22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3" fillId="3" borderId="21" xfId="5" applyFont="1" applyFill="1" applyBorder="1" applyAlignment="1">
      <alignment horizontal="center" vertical="center"/>
    </xf>
    <xf numFmtId="0" fontId="23" fillId="3" borderId="22" xfId="5" applyFont="1" applyFill="1" applyBorder="1" applyAlignment="1">
      <alignment horizontal="center" vertical="center"/>
    </xf>
    <xf numFmtId="0" fontId="23" fillId="3" borderId="20" xfId="5" applyFont="1" applyFill="1" applyBorder="1" applyAlignment="1">
      <alignment horizontal="center" vertical="center"/>
    </xf>
    <xf numFmtId="0" fontId="23" fillId="0" borderId="0" xfId="5" applyFont="1" applyAlignment="1" applyProtection="1">
      <alignment horizontal="center" vertical="center" wrapText="1"/>
      <protection locked="0"/>
    </xf>
    <xf numFmtId="0" fontId="5" fillId="0" borderId="0" xfId="5" applyFont="1" applyAlignment="1">
      <alignment horizontal="center" vertical="center"/>
    </xf>
    <xf numFmtId="0" fontId="23" fillId="3" borderId="24" xfId="5" applyFont="1" applyFill="1" applyBorder="1" applyAlignment="1">
      <alignment horizontal="center" vertical="center"/>
    </xf>
    <xf numFmtId="0" fontId="23" fillId="3" borderId="25" xfId="5" applyFont="1" applyFill="1" applyBorder="1" applyAlignment="1">
      <alignment horizontal="center" vertical="center"/>
    </xf>
    <xf numFmtId="0" fontId="23" fillId="3" borderId="23" xfId="5" applyFont="1" applyFill="1" applyBorder="1" applyAlignment="1">
      <alignment horizontal="center" vertical="center"/>
    </xf>
    <xf numFmtId="0" fontId="23" fillId="3" borderId="29" xfId="1" applyFont="1" applyFill="1" applyBorder="1" applyAlignment="1">
      <alignment horizontal="center" vertical="center"/>
    </xf>
    <xf numFmtId="0" fontId="23" fillId="3" borderId="27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16" fillId="0" borderId="0" xfId="5" applyAlignment="1">
      <alignment horizontal="center" vertical="center" wrapText="1"/>
    </xf>
    <xf numFmtId="164" fontId="3" fillId="3" borderId="21" xfId="4" applyNumberFormat="1" applyFont="1" applyFill="1" applyBorder="1" applyAlignment="1">
      <alignment horizontal="center"/>
    </xf>
    <xf numFmtId="164" fontId="3" fillId="3" borderId="22" xfId="4" applyNumberFormat="1" applyFont="1" applyFill="1" applyBorder="1" applyAlignment="1">
      <alignment horizontal="center"/>
    </xf>
    <xf numFmtId="164" fontId="3" fillId="3" borderId="20" xfId="4" applyNumberFormat="1" applyFont="1" applyFill="1" applyBorder="1" applyAlignment="1">
      <alignment horizontal="center"/>
    </xf>
    <xf numFmtId="164" fontId="5" fillId="3" borderId="16" xfId="4" applyNumberFormat="1" applyFont="1" applyFill="1" applyBorder="1" applyAlignment="1">
      <alignment horizontal="center"/>
    </xf>
    <xf numFmtId="164" fontId="5" fillId="3" borderId="41" xfId="4" applyNumberFormat="1" applyFont="1" applyFill="1" applyBorder="1" applyAlignment="1">
      <alignment horizontal="center"/>
    </xf>
    <xf numFmtId="164" fontId="5" fillId="3" borderId="42" xfId="4" applyNumberFormat="1" applyFont="1" applyFill="1" applyBorder="1" applyAlignment="1">
      <alignment horizontal="center"/>
    </xf>
    <xf numFmtId="164" fontId="17" fillId="3" borderId="16" xfId="4" applyNumberFormat="1" applyFont="1" applyFill="1" applyBorder="1" applyAlignment="1">
      <alignment horizontal="center" vertical="center"/>
    </xf>
    <xf numFmtId="164" fontId="17" fillId="3" borderId="15" xfId="4" applyNumberFormat="1" applyFont="1" applyFill="1" applyBorder="1" applyAlignment="1">
      <alignment horizontal="center" vertical="center"/>
    </xf>
    <xf numFmtId="164" fontId="17" fillId="3" borderId="14" xfId="4" applyNumberFormat="1" applyFont="1" applyFill="1" applyBorder="1" applyAlignment="1">
      <alignment horizontal="center" vertical="center"/>
    </xf>
    <xf numFmtId="164" fontId="5" fillId="3" borderId="13" xfId="4" applyNumberFormat="1" applyFont="1" applyFill="1" applyBorder="1" applyAlignment="1">
      <alignment horizontal="center" vertical="center"/>
    </xf>
    <xf numFmtId="164" fontId="5" fillId="3" borderId="12" xfId="4" applyNumberFormat="1" applyFont="1" applyFill="1" applyBorder="1" applyAlignment="1">
      <alignment horizontal="center" vertical="center"/>
    </xf>
    <xf numFmtId="164" fontId="5" fillId="3" borderId="11" xfId="4" applyNumberFormat="1" applyFont="1" applyFill="1" applyBorder="1" applyAlignment="1">
      <alignment horizontal="center" vertical="center"/>
    </xf>
    <xf numFmtId="164" fontId="5" fillId="3" borderId="15" xfId="4" applyNumberFormat="1" applyFont="1" applyFill="1" applyBorder="1" applyAlignment="1">
      <alignment horizontal="center"/>
    </xf>
    <xf numFmtId="164" fontId="5" fillId="3" borderId="14" xfId="4" applyNumberFormat="1" applyFont="1" applyFill="1" applyBorder="1" applyAlignment="1">
      <alignment horizontal="center"/>
    </xf>
    <xf numFmtId="164" fontId="5" fillId="3" borderId="36" xfId="4" applyNumberFormat="1" applyFont="1" applyFill="1" applyBorder="1" applyAlignment="1">
      <alignment horizontal="center" wrapText="1"/>
    </xf>
    <xf numFmtId="164" fontId="5" fillId="3" borderId="34" xfId="4" applyNumberFormat="1" applyFont="1" applyFill="1" applyBorder="1" applyAlignment="1">
      <alignment horizontal="center" wrapText="1"/>
    </xf>
    <xf numFmtId="164" fontId="5" fillId="3" borderId="21" xfId="4" applyNumberFormat="1" applyFont="1" applyFill="1" applyBorder="1" applyAlignment="1">
      <alignment horizontal="center"/>
    </xf>
    <xf numFmtId="164" fontId="5" fillId="3" borderId="22" xfId="4" applyNumberFormat="1" applyFont="1" applyFill="1" applyBorder="1" applyAlignment="1">
      <alignment horizontal="center"/>
    </xf>
    <xf numFmtId="164" fontId="5" fillId="3" borderId="20" xfId="4" applyNumberFormat="1" applyFont="1" applyFill="1" applyBorder="1" applyAlignment="1">
      <alignment horizontal="center"/>
    </xf>
    <xf numFmtId="164" fontId="5" fillId="3" borderId="35" xfId="4" applyNumberFormat="1" applyFont="1" applyFill="1" applyBorder="1" applyAlignment="1">
      <alignment horizontal="center"/>
    </xf>
    <xf numFmtId="164" fontId="16" fillId="0" borderId="32" xfId="4" applyNumberFormat="1" applyFont="1" applyBorder="1" applyAlignment="1">
      <alignment horizontal="center"/>
    </xf>
    <xf numFmtId="164" fontId="16" fillId="0" borderId="12" xfId="4" applyNumberFormat="1" applyFont="1" applyBorder="1" applyAlignment="1">
      <alignment horizontal="center"/>
    </xf>
    <xf numFmtId="164" fontId="16" fillId="0" borderId="33" xfId="4" applyNumberFormat="1" applyFont="1" applyBorder="1" applyAlignment="1">
      <alignment horizontal="center"/>
    </xf>
    <xf numFmtId="164" fontId="16" fillId="0" borderId="11" xfId="4" applyNumberFormat="1" applyFont="1" applyBorder="1" applyAlignment="1">
      <alignment horizontal="center"/>
    </xf>
    <xf numFmtId="0" fontId="4" fillId="0" borderId="25" xfId="1" applyFont="1" applyBorder="1" applyAlignment="1">
      <alignment vertical="center" wrapText="1"/>
    </xf>
    <xf numFmtId="0" fontId="1" fillId="0" borderId="25" xfId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/>
    </xf>
    <xf numFmtId="0" fontId="3" fillId="3" borderId="26" xfId="1" applyFont="1" applyFill="1" applyBorder="1" applyAlignment="1">
      <alignment vertical="center" wrapText="1"/>
    </xf>
    <xf numFmtId="0" fontId="5" fillId="3" borderId="26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49" fontId="3" fillId="3" borderId="9" xfId="1" applyNumberFormat="1" applyFont="1" applyFill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1" fillId="0" borderId="26" xfId="1" applyBorder="1" applyAlignment="1">
      <alignment vertical="center"/>
    </xf>
    <xf numFmtId="165" fontId="2" fillId="0" borderId="26" xfId="1" applyNumberFormat="1" applyFont="1" applyBorder="1" applyAlignment="1">
      <alignment horizontal="right" vertical="center"/>
    </xf>
    <xf numFmtId="165" fontId="1" fillId="0" borderId="26" xfId="1" applyNumberFormat="1" applyBorder="1" applyAlignment="1">
      <alignment horizontal="right" vertical="center"/>
    </xf>
    <xf numFmtId="49" fontId="3" fillId="3" borderId="26" xfId="1" applyNumberFormat="1" applyFont="1" applyFill="1" applyBorder="1" applyAlignment="1">
      <alignment vertical="center"/>
    </xf>
    <xf numFmtId="176" fontId="3" fillId="0" borderId="26" xfId="1" applyNumberFormat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84" fontId="3" fillId="0" borderId="26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167" fontId="3" fillId="0" borderId="26" xfId="1" applyNumberFormat="1" applyFont="1" applyBorder="1" applyAlignment="1">
      <alignment horizontal="right" vertical="center"/>
    </xf>
    <xf numFmtId="165" fontId="5" fillId="0" borderId="26" xfId="1" applyNumberFormat="1" applyFont="1" applyBorder="1" applyAlignment="1">
      <alignment horizontal="right" vertical="center"/>
    </xf>
    <xf numFmtId="174" fontId="3" fillId="0" borderId="26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vertical="center"/>
    </xf>
    <xf numFmtId="0" fontId="1" fillId="0" borderId="18" xfId="1" applyBorder="1" applyAlignment="1">
      <alignment vertical="center"/>
    </xf>
    <xf numFmtId="165" fontId="2" fillId="0" borderId="18" xfId="1" applyNumberFormat="1" applyFon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0" fontId="4" fillId="0" borderId="25" xfId="1" applyFont="1" applyBorder="1" applyAlignment="1">
      <alignment vertical="center"/>
    </xf>
    <xf numFmtId="0" fontId="3" fillId="3" borderId="22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165" fontId="3" fillId="0" borderId="26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49" fontId="3" fillId="0" borderId="25" xfId="1" applyNumberFormat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4" fillId="0" borderId="25" xfId="1" applyFont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3" fillId="3" borderId="19" xfId="1" applyNumberFormat="1" applyFont="1" applyFill="1" applyBorder="1" applyAlignment="1">
      <alignment vertical="center"/>
    </xf>
    <xf numFmtId="0" fontId="5" fillId="3" borderId="19" xfId="1" applyFont="1" applyFill="1" applyBorder="1" applyAlignment="1">
      <alignment vertical="center"/>
    </xf>
    <xf numFmtId="165" fontId="3" fillId="0" borderId="19" xfId="1" applyNumberFormat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49" fontId="2" fillId="3" borderId="18" xfId="1" applyNumberFormat="1" applyFont="1" applyFill="1" applyBorder="1" applyAlignment="1">
      <alignment vertical="center"/>
    </xf>
    <xf numFmtId="0" fontId="1" fillId="3" borderId="18" xfId="1" applyFill="1" applyBorder="1" applyAlignment="1">
      <alignment vertical="center"/>
    </xf>
    <xf numFmtId="0" fontId="1" fillId="0" borderId="18" xfId="1" applyBorder="1" applyAlignment="1">
      <alignment horizontal="right" vertical="center"/>
    </xf>
    <xf numFmtId="49" fontId="3" fillId="3" borderId="18" xfId="1" applyNumberFormat="1" applyFont="1" applyFill="1" applyBorder="1" applyAlignment="1">
      <alignment vertical="center"/>
    </xf>
    <xf numFmtId="0" fontId="5" fillId="3" borderId="18" xfId="1" applyFont="1" applyFill="1" applyBorder="1" applyAlignment="1">
      <alignment vertical="center"/>
    </xf>
    <xf numFmtId="165" fontId="3" fillId="0" borderId="18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49" fontId="2" fillId="3" borderId="26" xfId="1" applyNumberFormat="1" applyFont="1" applyFill="1" applyBorder="1" applyAlignment="1">
      <alignment vertical="center"/>
    </xf>
    <xf numFmtId="0" fontId="1" fillId="3" borderId="26" xfId="1" applyFill="1" applyBorder="1" applyAlignment="1">
      <alignment vertical="center"/>
    </xf>
    <xf numFmtId="165" fontId="2" fillId="3" borderId="26" xfId="1" applyNumberFormat="1" applyFont="1" applyFill="1" applyBorder="1" applyAlignment="1">
      <alignment horizontal="right" vertical="center"/>
    </xf>
    <xf numFmtId="0" fontId="1" fillId="3" borderId="26" xfId="1" applyFill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49" fontId="8" fillId="3" borderId="9" xfId="1" applyNumberFormat="1" applyFont="1" applyFill="1" applyBorder="1" applyAlignment="1">
      <alignment vertical="center"/>
    </xf>
    <xf numFmtId="0" fontId="15" fillId="3" borderId="9" xfId="1" applyFont="1" applyFill="1" applyBorder="1" applyAlignment="1">
      <alignment vertical="center"/>
    </xf>
    <xf numFmtId="165" fontId="8" fillId="0" borderId="9" xfId="1" applyNumberFormat="1" applyFont="1" applyBorder="1" applyAlignment="1">
      <alignment horizontal="right" vertical="center"/>
    </xf>
    <xf numFmtId="0" fontId="15" fillId="0" borderId="9" xfId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1" fillId="0" borderId="0" xfId="1" applyAlignment="1">
      <alignment horizontal="right" vertical="center"/>
    </xf>
    <xf numFmtId="49" fontId="8" fillId="3" borderId="19" xfId="1" applyNumberFormat="1" applyFont="1" applyFill="1" applyBorder="1" applyAlignment="1">
      <alignment vertical="center"/>
    </xf>
    <xf numFmtId="0" fontId="15" fillId="3" borderId="19" xfId="1" applyFont="1" applyFill="1" applyBorder="1" applyAlignment="1">
      <alignment vertical="center"/>
    </xf>
    <xf numFmtId="165" fontId="8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49" fontId="8" fillId="3" borderId="26" xfId="1" applyNumberFormat="1" applyFont="1" applyFill="1" applyBorder="1" applyAlignment="1">
      <alignment vertical="center"/>
    </xf>
    <xf numFmtId="0" fontId="15" fillId="3" borderId="26" xfId="1" applyFont="1" applyFill="1" applyBorder="1" applyAlignment="1">
      <alignment vertical="center"/>
    </xf>
    <xf numFmtId="165" fontId="8" fillId="3" borderId="26" xfId="1" applyNumberFormat="1" applyFont="1" applyFill="1" applyBorder="1" applyAlignment="1">
      <alignment horizontal="right" vertical="center"/>
    </xf>
    <xf numFmtId="0" fontId="15" fillId="3" borderId="26" xfId="1" applyFont="1" applyFill="1" applyBorder="1" applyAlignment="1">
      <alignment horizontal="right" vertical="center"/>
    </xf>
    <xf numFmtId="165" fontId="8" fillId="0" borderId="26" xfId="1" applyNumberFormat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181" fontId="3" fillId="0" borderId="9" xfId="1" applyNumberFormat="1" applyFont="1" applyBorder="1" applyAlignment="1">
      <alignment horizontal="right" vertical="center"/>
    </xf>
    <xf numFmtId="180" fontId="3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165" fontId="6" fillId="0" borderId="9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49" fontId="6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173" fontId="3" fillId="0" borderId="9" xfId="1" applyNumberFormat="1" applyFont="1" applyBorder="1" applyAlignment="1">
      <alignment horizontal="right" vertical="center"/>
    </xf>
    <xf numFmtId="172" fontId="3" fillId="0" borderId="9" xfId="1" applyNumberFormat="1" applyFont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71" fontId="3" fillId="0" borderId="9" xfId="1" applyNumberFormat="1" applyFont="1" applyBorder="1" applyAlignment="1">
      <alignment horizontal="right" vertical="center"/>
    </xf>
    <xf numFmtId="178" fontId="3" fillId="0" borderId="9" xfId="1" applyNumberFormat="1" applyFont="1" applyBorder="1" applyAlignment="1">
      <alignment horizontal="right" vertical="center"/>
    </xf>
    <xf numFmtId="174" fontId="3" fillId="0" borderId="9" xfId="1" applyNumberFormat="1" applyFont="1" applyBorder="1" applyAlignment="1">
      <alignment horizontal="right" vertical="center"/>
    </xf>
    <xf numFmtId="175" fontId="3" fillId="0" borderId="9" xfId="1" applyNumberFormat="1" applyFont="1" applyBorder="1" applyAlignment="1">
      <alignment horizontal="right" vertical="center"/>
    </xf>
    <xf numFmtId="170" fontId="3" fillId="0" borderId="9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right" vertical="center"/>
    </xf>
    <xf numFmtId="164" fontId="2" fillId="0" borderId="2" xfId="4" applyNumberFormat="1" applyFont="1" applyBorder="1" applyAlignment="1">
      <alignment wrapText="1"/>
    </xf>
    <xf numFmtId="164" fontId="2" fillId="0" borderId="1" xfId="4" applyNumberFormat="1" applyFont="1" applyBorder="1" applyAlignment="1">
      <alignment wrapText="1"/>
    </xf>
    <xf numFmtId="164" fontId="2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2" fillId="0" borderId="0" xfId="4" applyNumberFormat="1" applyFon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164" fontId="2" fillId="0" borderId="0" xfId="4" quotePrefix="1" applyNumberFormat="1" applyFont="1" applyBorder="1" applyAlignment="1">
      <alignment wrapText="1"/>
    </xf>
    <xf numFmtId="164" fontId="2" fillId="0" borderId="4" xfId="4" applyNumberFormat="1" applyFont="1" applyBorder="1" applyAlignment="1">
      <alignment wrapText="1"/>
    </xf>
    <xf numFmtId="164" fontId="5" fillId="2" borderId="21" xfId="4" applyNumberFormat="1" applyFont="1" applyFill="1" applyBorder="1" applyAlignment="1">
      <alignment horizontal="center" vertical="center"/>
    </xf>
    <xf numFmtId="164" fontId="5" fillId="2" borderId="22" xfId="4" applyNumberFormat="1" applyFont="1" applyFill="1" applyBorder="1" applyAlignment="1">
      <alignment horizontal="center" vertical="center"/>
    </xf>
    <xf numFmtId="164" fontId="2" fillId="0" borderId="7" xfId="4" applyNumberFormat="1" applyFont="1" applyBorder="1" applyAlignment="1">
      <alignment wrapText="1"/>
    </xf>
    <xf numFmtId="164" fontId="2" fillId="0" borderId="6" xfId="4" applyNumberFormat="1" applyFont="1" applyBorder="1" applyAlignment="1">
      <alignment wrapText="1"/>
    </xf>
    <xf numFmtId="164" fontId="2" fillId="0" borderId="4" xfId="4" quotePrefix="1" applyNumberFormat="1" applyFont="1" applyBorder="1" applyAlignment="1">
      <alignment wrapText="1"/>
    </xf>
    <xf numFmtId="0" fontId="3" fillId="3" borderId="26" xfId="1" applyFont="1" applyFill="1" applyBorder="1" applyAlignment="1">
      <alignment horizontal="left" vertical="center"/>
    </xf>
    <xf numFmtId="0" fontId="5" fillId="3" borderId="26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26" xfId="1" applyFont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0" fontId="1" fillId="3" borderId="25" xfId="1" applyFill="1" applyBorder="1" applyAlignment="1">
      <alignment horizontal="center" vertical="center" wrapText="1"/>
    </xf>
    <xf numFmtId="0" fontId="1" fillId="3" borderId="23" xfId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1" fillId="3" borderId="27" xfId="1" applyFill="1" applyBorder="1" applyAlignment="1">
      <alignment horizontal="center" vertical="center" wrapText="1"/>
    </xf>
    <xf numFmtId="0" fontId="1" fillId="3" borderId="28" xfId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49" fontId="3" fillId="3" borderId="24" xfId="1" applyNumberFormat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49" fontId="3" fillId="3" borderId="21" xfId="1" applyNumberFormat="1" applyFont="1" applyFill="1" applyBorder="1" applyAlignment="1">
      <alignment vertical="center"/>
    </xf>
    <xf numFmtId="0" fontId="5" fillId="3" borderId="20" xfId="1" applyFont="1" applyFill="1" applyBorder="1" applyAlignment="1">
      <alignment vertical="center"/>
    </xf>
    <xf numFmtId="0" fontId="1" fillId="3" borderId="20" xfId="1" applyFill="1" applyBorder="1" applyAlignment="1">
      <alignment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vertical="center" wrapText="1"/>
    </xf>
    <xf numFmtId="0" fontId="7" fillId="3" borderId="26" xfId="1" applyFont="1" applyFill="1" applyBorder="1" applyAlignment="1">
      <alignment vertical="center"/>
    </xf>
    <xf numFmtId="0" fontId="3" fillId="3" borderId="21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3" fillId="0" borderId="24" xfId="1" applyFont="1" applyBorder="1" applyAlignment="1">
      <alignment vertical="center" wrapText="1"/>
    </xf>
    <xf numFmtId="0" fontId="5" fillId="0" borderId="25" xfId="1" applyFont="1" applyBorder="1" applyAlignment="1">
      <alignment vertical="center"/>
    </xf>
    <xf numFmtId="166" fontId="3" fillId="0" borderId="24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0" fontId="6" fillId="3" borderId="19" xfId="1" applyFont="1" applyFill="1" applyBorder="1" applyAlignment="1">
      <alignment vertical="center" wrapText="1"/>
    </xf>
    <xf numFmtId="0" fontId="7" fillId="3" borderId="19" xfId="1" applyFont="1" applyFill="1" applyBorder="1" applyAlignment="1">
      <alignment vertical="center"/>
    </xf>
    <xf numFmtId="0" fontId="3" fillId="0" borderId="21" xfId="1" applyFont="1" applyBorder="1" applyAlignment="1">
      <alignment vertical="center" wrapText="1"/>
    </xf>
    <xf numFmtId="0" fontId="5" fillId="0" borderId="22" xfId="1" applyFont="1" applyBorder="1" applyAlignment="1">
      <alignment vertical="center"/>
    </xf>
    <xf numFmtId="165" fontId="3" fillId="0" borderId="21" xfId="1" applyNumberFormat="1" applyFont="1" applyBorder="1" applyAlignment="1">
      <alignment horizontal="right" vertical="center"/>
    </xf>
    <xf numFmtId="165" fontId="5" fillId="0" borderId="20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right" vertical="center"/>
    </xf>
    <xf numFmtId="49" fontId="2" fillId="0" borderId="18" xfId="3" applyNumberFormat="1" applyFont="1" applyBorder="1" applyAlignment="1">
      <alignment horizontal="center"/>
    </xf>
    <xf numFmtId="49" fontId="2" fillId="0" borderId="18" xfId="4" applyNumberFormat="1" applyFont="1" applyBorder="1" applyAlignment="1">
      <alignment horizontal="center"/>
    </xf>
    <xf numFmtId="49" fontId="18" fillId="0" borderId="18" xfId="4" applyNumberFormat="1" applyFont="1" applyBorder="1"/>
    <xf numFmtId="49" fontId="2" fillId="0" borderId="0" xfId="4" applyNumberFormat="1" applyFont="1" applyFill="1" applyAlignment="1">
      <alignment horizontal="center"/>
    </xf>
    <xf numFmtId="164" fontId="2" fillId="0" borderId="0" xfId="4" applyNumberFormat="1" applyFont="1" applyFill="1"/>
    <xf numFmtId="164" fontId="2" fillId="0" borderId="0" xfId="4" applyNumberFormat="1" applyFont="1" applyFill="1" applyAlignment="1">
      <alignment horizontal="center"/>
    </xf>
    <xf numFmtId="49" fontId="2" fillId="0" borderId="0" xfId="4" applyNumberFormat="1" applyFont="1" applyBorder="1" applyAlignment="1">
      <alignment horizontal="left" wrapText="1"/>
    </xf>
    <xf numFmtId="49" fontId="2" fillId="0" borderId="4" xfId="4" applyNumberFormat="1" applyFont="1" applyBorder="1" applyAlignment="1">
      <alignment horizontal="left" wrapText="1"/>
    </xf>
    <xf numFmtId="164" fontId="19" fillId="0" borderId="0" xfId="4" applyNumberFormat="1" applyFont="1" applyBorder="1" applyAlignment="1">
      <alignment wrapText="1"/>
    </xf>
    <xf numFmtId="164" fontId="19" fillId="0" borderId="4" xfId="4" applyNumberFormat="1" applyFont="1" applyBorder="1" applyAlignment="1">
      <alignment wrapText="1"/>
    </xf>
    <xf numFmtId="164" fontId="2" fillId="0" borderId="18" xfId="4" applyNumberFormat="1" applyFont="1" applyBorder="1" applyAlignment="1">
      <alignment horizontal="center"/>
    </xf>
    <xf numFmtId="164" fontId="2" fillId="0" borderId="30" xfId="4" applyNumberFormat="1" applyFont="1" applyBorder="1" applyAlignment="1">
      <alignment horizontal="center"/>
    </xf>
  </cellXfs>
  <cellStyles count="6">
    <cellStyle name="cadre" xfId="2"/>
    <cellStyle name="Milliers_Pagfbsnc2" xfId="3"/>
    <cellStyle name="Normal" xfId="0" builtinId="0"/>
    <cellStyle name="Normal 2" xfId="1"/>
    <cellStyle name="Normal_budgetM71F" xfId="4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0"/>
  <sheetViews>
    <sheetView showGridLines="0" tabSelected="1" zoomScaleNormal="100" workbookViewId="0">
      <selection activeCell="A25" sqref="A25"/>
    </sheetView>
  </sheetViews>
  <sheetFormatPr baseColWidth="10" defaultRowHeight="12.75" x14ac:dyDescent="0.25"/>
  <cols>
    <col min="1" max="1" width="11.42578125" style="182"/>
    <col min="2" max="2" width="16.28515625" style="182" customWidth="1"/>
    <col min="3" max="3" width="22.140625" style="182" customWidth="1"/>
    <col min="4" max="4" width="8" style="182" customWidth="1"/>
    <col min="5" max="5" width="11.42578125" style="182"/>
    <col min="6" max="6" width="10" style="182" customWidth="1"/>
    <col min="7" max="7" width="14.28515625" style="182" customWidth="1"/>
    <col min="8" max="16384" width="11.42578125" style="182"/>
  </cols>
  <sheetData>
    <row r="2" spans="1:7" ht="26.25" x14ac:dyDescent="0.25">
      <c r="A2" s="192" t="s">
        <v>588</v>
      </c>
      <c r="B2" s="192"/>
      <c r="C2" s="192"/>
      <c r="D2" s="192"/>
      <c r="E2" s="192"/>
      <c r="F2" s="192"/>
      <c r="G2" s="192"/>
    </row>
    <row r="4" spans="1:7" ht="20.25" x14ac:dyDescent="0.25">
      <c r="A4" s="194" t="s">
        <v>589</v>
      </c>
      <c r="B4" s="195"/>
      <c r="C4" s="195"/>
      <c r="D4" s="195"/>
      <c r="E4" s="195"/>
      <c r="F4" s="195"/>
      <c r="G4" s="196"/>
    </row>
    <row r="8" spans="1:7" ht="15.75" x14ac:dyDescent="0.25">
      <c r="A8" s="193" t="s">
        <v>590</v>
      </c>
      <c r="B8" s="193"/>
      <c r="C8" s="193"/>
      <c r="D8" s="193"/>
      <c r="E8" s="193"/>
      <c r="F8" s="193"/>
      <c r="G8" s="193"/>
    </row>
    <row r="9" spans="1:7" ht="15.75" x14ac:dyDescent="0.25">
      <c r="A9" s="193" t="s">
        <v>591</v>
      </c>
      <c r="B9" s="193"/>
      <c r="C9" s="193"/>
      <c r="D9" s="193"/>
      <c r="E9" s="193"/>
      <c r="F9" s="193"/>
      <c r="G9" s="193"/>
    </row>
    <row r="10" spans="1:7" ht="15.75" x14ac:dyDescent="0.25">
      <c r="A10" s="183"/>
      <c r="B10" s="183"/>
      <c r="C10" s="183"/>
      <c r="D10" s="183"/>
      <c r="E10" s="183"/>
      <c r="F10" s="183"/>
      <c r="G10" s="183"/>
    </row>
    <row r="11" spans="1:7" ht="15.75" x14ac:dyDescent="0.25">
      <c r="A11" s="183"/>
      <c r="B11" s="183"/>
      <c r="C11" s="183"/>
      <c r="D11" s="183"/>
      <c r="E11" s="183"/>
      <c r="F11" s="183"/>
      <c r="G11" s="183"/>
    </row>
    <row r="12" spans="1:7" ht="20.25" x14ac:dyDescent="0.25">
      <c r="A12" s="197" t="s">
        <v>592</v>
      </c>
      <c r="B12" s="197"/>
      <c r="C12" s="197"/>
      <c r="D12" s="197"/>
      <c r="E12" s="197"/>
      <c r="F12" s="197"/>
      <c r="G12" s="197"/>
    </row>
    <row r="13" spans="1:7" ht="20.25" x14ac:dyDescent="0.25">
      <c r="A13" s="184"/>
      <c r="B13" s="184"/>
      <c r="C13" s="184"/>
      <c r="D13" s="184"/>
      <c r="E13" s="184"/>
      <c r="F13" s="184"/>
      <c r="G13" s="184"/>
    </row>
    <row r="14" spans="1:7" x14ac:dyDescent="0.25">
      <c r="A14" s="198" t="s">
        <v>593</v>
      </c>
      <c r="B14" s="198"/>
      <c r="C14" s="198"/>
      <c r="D14" s="198"/>
      <c r="E14" s="198"/>
      <c r="F14" s="198"/>
      <c r="G14" s="198"/>
    </row>
    <row r="15" spans="1:7" x14ac:dyDescent="0.25">
      <c r="A15" s="185"/>
      <c r="B15" s="185"/>
      <c r="C15" s="185"/>
      <c r="D15" s="185"/>
      <c r="E15" s="185"/>
      <c r="F15" s="185"/>
      <c r="G15" s="185"/>
    </row>
    <row r="17" spans="1:7" ht="20.25" x14ac:dyDescent="0.25">
      <c r="A17" s="199" t="s">
        <v>587</v>
      </c>
      <c r="B17" s="200"/>
      <c r="C17" s="200"/>
      <c r="D17" s="200"/>
      <c r="E17" s="200"/>
      <c r="F17" s="200"/>
      <c r="G17" s="201"/>
    </row>
    <row r="18" spans="1:7" ht="20.25" x14ac:dyDescent="0.25">
      <c r="A18" s="202" t="s">
        <v>586</v>
      </c>
      <c r="B18" s="203"/>
      <c r="C18" s="203"/>
      <c r="D18" s="203"/>
      <c r="E18" s="203"/>
      <c r="F18" s="203"/>
      <c r="G18" s="204"/>
    </row>
    <row r="19" spans="1:7" x14ac:dyDescent="0.25">
      <c r="A19" s="186"/>
      <c r="B19" s="186"/>
      <c r="C19" s="186"/>
      <c r="D19" s="186"/>
      <c r="E19" s="186"/>
      <c r="F19" s="186"/>
      <c r="G19" s="186"/>
    </row>
    <row r="20" spans="1:7" x14ac:dyDescent="0.25">
      <c r="A20" s="198" t="s">
        <v>596</v>
      </c>
      <c r="B20" s="198"/>
      <c r="C20" s="198"/>
      <c r="D20" s="198"/>
      <c r="E20" s="198"/>
      <c r="F20" s="198"/>
      <c r="G20" s="198"/>
    </row>
    <row r="22" spans="1:7" x14ac:dyDescent="0.25">
      <c r="B22" s="187"/>
    </row>
    <row r="24" spans="1:7" ht="37.5" customHeight="1" x14ac:dyDescent="0.25">
      <c r="A24" s="205" t="s">
        <v>597</v>
      </c>
      <c r="B24" s="205"/>
      <c r="C24" s="205"/>
      <c r="D24" s="205"/>
      <c r="E24" s="205"/>
      <c r="F24" s="205"/>
      <c r="G24" s="205"/>
    </row>
    <row r="30" spans="1:7" x14ac:dyDescent="0.2">
      <c r="A30" s="188" t="s">
        <v>594</v>
      </c>
      <c r="B30" s="189"/>
      <c r="G30" s="181" t="s">
        <v>595</v>
      </c>
    </row>
  </sheetData>
  <mergeCells count="10">
    <mergeCell ref="A14:G14"/>
    <mergeCell ref="A17:G17"/>
    <mergeCell ref="A18:G18"/>
    <mergeCell ref="A20:G20"/>
    <mergeCell ref="A24:G24"/>
    <mergeCell ref="A2:G2"/>
    <mergeCell ref="A8:G8"/>
    <mergeCell ref="A4:G4"/>
    <mergeCell ref="A9:G9"/>
    <mergeCell ref="A12:G12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4:B34 A36:B36 A28:B30 E29:F29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52" t="s">
        <v>347</v>
      </c>
      <c r="B1" s="235"/>
      <c r="C1" s="235"/>
      <c r="D1" s="235"/>
      <c r="E1" s="235"/>
      <c r="F1" s="32" t="s">
        <v>202</v>
      </c>
    </row>
    <row r="2" spans="1:6" ht="12.75" x14ac:dyDescent="0.25">
      <c r="A2" s="252" t="s">
        <v>402</v>
      </c>
      <c r="B2" s="235"/>
      <c r="C2" s="235"/>
      <c r="D2" s="235"/>
      <c r="E2" s="235"/>
      <c r="F2" s="32" t="s">
        <v>401</v>
      </c>
    </row>
    <row r="3" spans="1:6" ht="12.75" x14ac:dyDescent="0.25">
      <c r="A3" s="281"/>
      <c r="B3" s="282"/>
      <c r="C3" s="282"/>
      <c r="D3" s="282"/>
      <c r="E3" s="282"/>
      <c r="F3" s="282"/>
    </row>
    <row r="4" spans="1:6" ht="12.75" x14ac:dyDescent="0.25">
      <c r="A4" s="255" t="s">
        <v>400</v>
      </c>
      <c r="B4" s="282"/>
      <c r="C4" s="282"/>
      <c r="D4" s="282"/>
      <c r="E4" s="282"/>
      <c r="F4" s="282"/>
    </row>
    <row r="5" spans="1:6" ht="12.75" x14ac:dyDescent="0.25">
      <c r="A5" s="255" t="s">
        <v>399</v>
      </c>
      <c r="B5" s="282"/>
      <c r="C5" s="282"/>
      <c r="D5" s="282"/>
      <c r="E5" s="282"/>
      <c r="F5" s="282"/>
    </row>
    <row r="6" spans="1:6" ht="12.75" x14ac:dyDescent="0.25">
      <c r="A6" s="252" t="s">
        <v>398</v>
      </c>
      <c r="B6" s="235"/>
      <c r="C6" s="253" t="s">
        <v>81</v>
      </c>
      <c r="D6" s="235"/>
      <c r="E6" s="253" t="s">
        <v>79</v>
      </c>
      <c r="F6" s="235"/>
    </row>
    <row r="7" spans="1:6" ht="12.75" x14ac:dyDescent="0.25">
      <c r="A7" s="283" t="s">
        <v>397</v>
      </c>
      <c r="B7" s="284"/>
      <c r="C7" s="285">
        <f>SUM(C8:C17)</f>
        <v>909497905</v>
      </c>
      <c r="D7" s="286"/>
      <c r="E7" s="285">
        <f>SUM(E8:E17)</f>
        <v>698000000</v>
      </c>
      <c r="F7" s="286"/>
    </row>
    <row r="8" spans="1:6" ht="12.75" x14ac:dyDescent="0.25">
      <c r="A8" s="287" t="s">
        <v>396</v>
      </c>
      <c r="B8" s="288"/>
      <c r="C8" s="265">
        <v>239404807</v>
      </c>
      <c r="D8" s="289"/>
      <c r="E8" s="265">
        <v>0</v>
      </c>
      <c r="F8" s="289"/>
    </row>
    <row r="9" spans="1:6" ht="12.75" x14ac:dyDescent="0.25">
      <c r="A9" s="287" t="s">
        <v>395</v>
      </c>
      <c r="B9" s="288"/>
      <c r="C9" s="265"/>
      <c r="D9" s="289"/>
      <c r="E9" s="265"/>
      <c r="F9" s="289"/>
    </row>
    <row r="10" spans="1:6" ht="12.75" x14ac:dyDescent="0.25">
      <c r="A10" s="287" t="s">
        <v>394</v>
      </c>
      <c r="B10" s="288"/>
      <c r="C10" s="265"/>
      <c r="D10" s="289"/>
      <c r="E10" s="265"/>
      <c r="F10" s="289"/>
    </row>
    <row r="11" spans="1:6" ht="12.75" x14ac:dyDescent="0.25">
      <c r="A11" s="287" t="s">
        <v>393</v>
      </c>
      <c r="B11" s="288"/>
      <c r="C11" s="265"/>
      <c r="D11" s="289"/>
      <c r="E11" s="265"/>
      <c r="F11" s="289"/>
    </row>
    <row r="12" spans="1:6" ht="12.75" x14ac:dyDescent="0.25">
      <c r="A12" s="287" t="s">
        <v>392</v>
      </c>
      <c r="B12" s="288"/>
      <c r="C12" s="265"/>
      <c r="D12" s="289"/>
      <c r="E12" s="265"/>
      <c r="F12" s="289"/>
    </row>
    <row r="13" spans="1:6" ht="12.75" x14ac:dyDescent="0.25">
      <c r="A13" s="287" t="s">
        <v>391</v>
      </c>
      <c r="B13" s="288"/>
      <c r="C13" s="265"/>
      <c r="D13" s="289"/>
      <c r="E13" s="265"/>
      <c r="F13" s="289"/>
    </row>
    <row r="14" spans="1:6" ht="12.75" x14ac:dyDescent="0.25">
      <c r="A14" s="287" t="s">
        <v>390</v>
      </c>
      <c r="B14" s="288"/>
      <c r="C14" s="265"/>
      <c r="D14" s="289"/>
      <c r="E14" s="265"/>
      <c r="F14" s="289"/>
    </row>
    <row r="15" spans="1:6" ht="12.75" x14ac:dyDescent="0.25">
      <c r="A15" s="287" t="s">
        <v>389</v>
      </c>
      <c r="B15" s="288"/>
      <c r="C15" s="265"/>
      <c r="D15" s="289"/>
      <c r="E15" s="265"/>
      <c r="F15" s="289"/>
    </row>
    <row r="16" spans="1:6" ht="12.75" x14ac:dyDescent="0.25">
      <c r="A16" s="287" t="s">
        <v>388</v>
      </c>
      <c r="B16" s="288"/>
      <c r="C16" s="265">
        <v>670093098</v>
      </c>
      <c r="D16" s="289"/>
      <c r="E16" s="265">
        <v>698000000</v>
      </c>
      <c r="F16" s="289"/>
    </row>
    <row r="17" spans="1:6" ht="12.75" x14ac:dyDescent="0.25">
      <c r="A17" s="287" t="s">
        <v>387</v>
      </c>
      <c r="B17" s="288"/>
      <c r="C17" s="265"/>
      <c r="D17" s="289"/>
      <c r="E17" s="265"/>
      <c r="F17" s="289"/>
    </row>
    <row r="18" spans="1:6" ht="12.75" x14ac:dyDescent="0.25">
      <c r="A18" s="290" t="s">
        <v>386</v>
      </c>
      <c r="B18" s="291"/>
      <c r="C18" s="292">
        <f>SUM(C19:C24)</f>
        <v>0</v>
      </c>
      <c r="D18" s="293"/>
      <c r="E18" s="292">
        <f>SUM(E19:E24)</f>
        <v>35799522</v>
      </c>
      <c r="F18" s="293"/>
    </row>
    <row r="19" spans="1:6" ht="12.75" x14ac:dyDescent="0.25">
      <c r="A19" s="287" t="s">
        <v>385</v>
      </c>
      <c r="B19" s="288"/>
      <c r="C19" s="265"/>
      <c r="D19" s="289"/>
      <c r="E19" s="265"/>
      <c r="F19" s="289"/>
    </row>
    <row r="20" spans="1:6" ht="12.75" x14ac:dyDescent="0.25">
      <c r="A20" s="287" t="s">
        <v>384</v>
      </c>
      <c r="B20" s="288"/>
      <c r="C20" s="265"/>
      <c r="D20" s="289"/>
      <c r="E20" s="265"/>
      <c r="F20" s="289"/>
    </row>
    <row r="21" spans="1:6" ht="12.75" x14ac:dyDescent="0.25">
      <c r="A21" s="287" t="s">
        <v>383</v>
      </c>
      <c r="B21" s="288"/>
      <c r="C21" s="265">
        <v>0</v>
      </c>
      <c r="D21" s="289"/>
      <c r="E21" s="265">
        <v>35799522</v>
      </c>
      <c r="F21" s="289"/>
    </row>
    <row r="22" spans="1:6" ht="12.75" x14ac:dyDescent="0.25">
      <c r="A22" s="287" t="s">
        <v>382</v>
      </c>
      <c r="B22" s="288"/>
      <c r="C22" s="265"/>
      <c r="D22" s="289"/>
      <c r="E22" s="265"/>
      <c r="F22" s="289"/>
    </row>
    <row r="23" spans="1:6" ht="12.75" x14ac:dyDescent="0.25">
      <c r="A23" s="287" t="s">
        <v>381</v>
      </c>
      <c r="B23" s="288"/>
      <c r="C23" s="265"/>
      <c r="D23" s="289"/>
      <c r="E23" s="265"/>
      <c r="F23" s="289"/>
    </row>
    <row r="24" spans="1:6" ht="12.75" x14ac:dyDescent="0.25">
      <c r="A24" s="294" t="s">
        <v>380</v>
      </c>
      <c r="B24" s="295"/>
      <c r="C24" s="245"/>
      <c r="D24" s="298"/>
      <c r="E24" s="245"/>
      <c r="F24" s="298"/>
    </row>
    <row r="25" spans="1:6" ht="12.75" x14ac:dyDescent="0.25">
      <c r="A25" s="242" t="s">
        <v>82</v>
      </c>
      <c r="B25" s="237"/>
      <c r="C25" s="299">
        <f>C$7+C$18</f>
        <v>909497905</v>
      </c>
      <c r="D25" s="300"/>
      <c r="E25" s="301">
        <f>E$7+E$18</f>
        <v>733799522</v>
      </c>
      <c r="F25" s="300"/>
    </row>
    <row r="26" spans="1:6" ht="12.75" x14ac:dyDescent="0.25">
      <c r="A26" s="281"/>
      <c r="B26" s="282"/>
      <c r="C26" s="282"/>
      <c r="D26" s="282"/>
      <c r="E26" s="282"/>
      <c r="F26" s="282"/>
    </row>
    <row r="27" spans="1:6" ht="12.75" x14ac:dyDescent="0.25">
      <c r="A27" s="255" t="s">
        <v>379</v>
      </c>
      <c r="B27" s="282"/>
      <c r="C27" s="282"/>
      <c r="D27" s="282"/>
      <c r="E27" s="282"/>
      <c r="F27" s="282"/>
    </row>
    <row r="28" spans="1:6" ht="12.75" x14ac:dyDescent="0.25">
      <c r="A28" s="308" t="s">
        <v>378</v>
      </c>
      <c r="B28" s="309"/>
      <c r="C28" s="310">
        <v>0</v>
      </c>
      <c r="D28" s="311"/>
      <c r="E28" s="310">
        <v>0</v>
      </c>
      <c r="F28" s="311"/>
    </row>
    <row r="29" spans="1:6" ht="12.75" x14ac:dyDescent="0.25">
      <c r="A29" s="312" t="s">
        <v>377</v>
      </c>
      <c r="B29" s="313"/>
      <c r="C29" s="316">
        <v>77894023</v>
      </c>
      <c r="D29" s="317"/>
      <c r="E29" s="314">
        <v>0</v>
      </c>
      <c r="F29" s="315"/>
    </row>
    <row r="30" spans="1:6" ht="12.75" x14ac:dyDescent="0.25">
      <c r="A30" s="242" t="s">
        <v>82</v>
      </c>
      <c r="B30" s="237"/>
      <c r="C30" s="334">
        <f>SUM(C28:C29)</f>
        <v>77894023</v>
      </c>
      <c r="D30" s="300"/>
      <c r="E30" s="333">
        <f>SUM(E28:E29)</f>
        <v>0</v>
      </c>
      <c r="F30" s="300"/>
    </row>
    <row r="31" spans="1:6" ht="12.75" x14ac:dyDescent="0.25">
      <c r="A31" s="320"/>
      <c r="B31" s="321"/>
      <c r="C31" s="306"/>
      <c r="D31" s="307"/>
      <c r="E31" s="306"/>
      <c r="F31" s="307"/>
    </row>
    <row r="32" spans="1:6" ht="12.75" x14ac:dyDescent="0.25">
      <c r="A32" s="324" t="s">
        <v>376</v>
      </c>
      <c r="B32" s="325"/>
      <c r="C32" s="325"/>
      <c r="D32" s="325"/>
      <c r="E32" s="322">
        <f xml:space="preserve"> C29+C28-E28</f>
        <v>77894023</v>
      </c>
      <c r="F32" s="323"/>
    </row>
    <row r="33" spans="1:6" ht="12.75" x14ac:dyDescent="0.25">
      <c r="A33" s="320"/>
      <c r="B33" s="321"/>
      <c r="C33" s="306"/>
      <c r="D33" s="307"/>
      <c r="E33" s="306"/>
      <c r="F33" s="307"/>
    </row>
    <row r="34" spans="1:6" ht="12.75" x14ac:dyDescent="0.25">
      <c r="A34" s="242" t="s">
        <v>375</v>
      </c>
      <c r="B34" s="237"/>
      <c r="C34" s="326">
        <v>0</v>
      </c>
      <c r="D34" s="300"/>
      <c r="E34" s="327">
        <v>253592406</v>
      </c>
      <c r="F34" s="300"/>
    </row>
    <row r="35" spans="1:6" ht="12.75" x14ac:dyDescent="0.25">
      <c r="A35" s="320"/>
      <c r="B35" s="321"/>
      <c r="C35" s="306"/>
      <c r="D35" s="307"/>
      <c r="E35" s="306"/>
      <c r="F35" s="307"/>
    </row>
    <row r="36" spans="1:6" ht="12.75" x14ac:dyDescent="0.25">
      <c r="A36" s="242" t="s">
        <v>374</v>
      </c>
      <c r="B36" s="237"/>
      <c r="C36" s="331">
        <f>C30+C25+C34</f>
        <v>987391928</v>
      </c>
      <c r="D36" s="300"/>
      <c r="E36" s="335">
        <f>E30+E25+E34</f>
        <v>987391928</v>
      </c>
      <c r="F36" s="300"/>
    </row>
    <row r="37" spans="1:6" x14ac:dyDescent="0.25">
      <c r="C37" s="67"/>
      <c r="D37" s="67"/>
      <c r="E37" s="67"/>
      <c r="F37" s="67"/>
    </row>
    <row r="38" spans="1:6" x14ac:dyDescent="0.25">
      <c r="C38" s="67"/>
      <c r="D38" s="67"/>
      <c r="E38" s="67"/>
      <c r="F38" s="67"/>
    </row>
    <row r="39" spans="1:6" x14ac:dyDescent="0.25">
      <c r="C39" s="67"/>
      <c r="D39" s="67"/>
      <c r="E39" s="67"/>
      <c r="F39" s="67"/>
    </row>
    <row r="40" spans="1:6" x14ac:dyDescent="0.25">
      <c r="C40" s="67"/>
      <c r="D40" s="67"/>
      <c r="E40" s="67"/>
      <c r="F40" s="67"/>
    </row>
  </sheetData>
  <mergeCells count="93">
    <mergeCell ref="A35:B35"/>
    <mergeCell ref="C35:D35"/>
    <mergeCell ref="E35:F35"/>
    <mergeCell ref="A36:B36"/>
    <mergeCell ref="C36:D36"/>
    <mergeCell ref="E36:F36"/>
    <mergeCell ref="C30:D30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E32:F32"/>
    <mergeCell ref="A32:D32"/>
    <mergeCell ref="A24:B24"/>
    <mergeCell ref="C24:D24"/>
    <mergeCell ref="E24:F24"/>
    <mergeCell ref="E30:F30"/>
    <mergeCell ref="A25:B25"/>
    <mergeCell ref="C25:D25"/>
    <mergeCell ref="E25:F25"/>
    <mergeCell ref="A26:F26"/>
    <mergeCell ref="A27:F27"/>
    <mergeCell ref="A28:B28"/>
    <mergeCell ref="C28:D28"/>
    <mergeCell ref="E28:F28"/>
    <mergeCell ref="A29:B29"/>
    <mergeCell ref="C29:D29"/>
    <mergeCell ref="E29:F29"/>
    <mergeCell ref="A30:B30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workbookViewId="0">
      <selection activeCell="G22" sqref="G22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52" t="s">
        <v>347</v>
      </c>
      <c r="B1" s="235"/>
      <c r="C1" s="235"/>
      <c r="D1" s="32" t="s">
        <v>202</v>
      </c>
    </row>
    <row r="2" spans="1:4" ht="12.75" x14ac:dyDescent="0.25">
      <c r="A2" s="252" t="s">
        <v>373</v>
      </c>
      <c r="B2" s="235"/>
      <c r="C2" s="235"/>
      <c r="D2" s="32" t="s">
        <v>372</v>
      </c>
    </row>
    <row r="3" spans="1:4" ht="12.75" x14ac:dyDescent="0.25">
      <c r="A3" s="255" t="s">
        <v>81</v>
      </c>
      <c r="B3" s="282"/>
      <c r="C3" s="282"/>
      <c r="D3" s="282"/>
    </row>
    <row r="4" spans="1:4" ht="33.75" x14ac:dyDescent="0.25">
      <c r="A4" s="8"/>
      <c r="B4" s="8" t="s">
        <v>344</v>
      </c>
      <c r="C4" s="8" t="s">
        <v>319</v>
      </c>
      <c r="D4" s="8" t="s">
        <v>318</v>
      </c>
    </row>
    <row r="5" spans="1:4" ht="12.75" x14ac:dyDescent="0.25">
      <c r="A5" s="242" t="s">
        <v>371</v>
      </c>
      <c r="B5" s="237"/>
      <c r="C5" s="12">
        <v>567857187</v>
      </c>
      <c r="D5" s="12">
        <v>3900000</v>
      </c>
    </row>
    <row r="6" spans="1:4" ht="12.75" x14ac:dyDescent="0.25">
      <c r="A6" s="247" t="s">
        <v>342</v>
      </c>
      <c r="B6" s="239"/>
      <c r="C6" s="24">
        <v>567857187</v>
      </c>
      <c r="D6" s="24">
        <v>3900000</v>
      </c>
    </row>
    <row r="7" spans="1:4" x14ac:dyDescent="0.25">
      <c r="A7" s="23" t="s">
        <v>69</v>
      </c>
      <c r="B7" s="22" t="s">
        <v>68</v>
      </c>
      <c r="C7" s="21">
        <v>0</v>
      </c>
      <c r="D7" s="21">
        <v>0</v>
      </c>
    </row>
    <row r="8" spans="1:4" x14ac:dyDescent="0.25">
      <c r="A8" s="23" t="s">
        <v>340</v>
      </c>
      <c r="B8" s="22" t="s">
        <v>339</v>
      </c>
      <c r="C8" s="21">
        <v>0</v>
      </c>
      <c r="D8" s="21">
        <v>0</v>
      </c>
    </row>
    <row r="9" spans="1:4" x14ac:dyDescent="0.25">
      <c r="A9" s="23" t="s">
        <v>74</v>
      </c>
      <c r="B9" s="22" t="s">
        <v>338</v>
      </c>
      <c r="C9" s="21">
        <v>56394023</v>
      </c>
      <c r="D9" s="21">
        <v>0</v>
      </c>
    </row>
    <row r="10" spans="1:4" ht="22.5" x14ac:dyDescent="0.25">
      <c r="A10" s="23" t="s">
        <v>337</v>
      </c>
      <c r="B10" s="22" t="s">
        <v>336</v>
      </c>
      <c r="C10" s="21">
        <v>0</v>
      </c>
      <c r="D10" s="21">
        <v>0</v>
      </c>
    </row>
    <row r="11" spans="1:4" x14ac:dyDescent="0.25">
      <c r="A11" s="23" t="s">
        <v>335</v>
      </c>
      <c r="B11" s="22" t="s">
        <v>370</v>
      </c>
      <c r="C11" s="21">
        <v>4456448</v>
      </c>
      <c r="D11" s="21">
        <v>0</v>
      </c>
    </row>
    <row r="12" spans="1:4" x14ac:dyDescent="0.25">
      <c r="A12" s="23" t="s">
        <v>333</v>
      </c>
      <c r="B12" s="22" t="s">
        <v>369</v>
      </c>
      <c r="C12" s="21">
        <v>0</v>
      </c>
      <c r="D12" s="21">
        <v>0</v>
      </c>
    </row>
    <row r="13" spans="1:4" x14ac:dyDescent="0.25">
      <c r="A13" s="23" t="s">
        <v>331</v>
      </c>
      <c r="B13" s="22" t="s">
        <v>368</v>
      </c>
      <c r="C13" s="21">
        <v>33002777</v>
      </c>
      <c r="D13" s="21">
        <v>3900000</v>
      </c>
    </row>
    <row r="14" spans="1:4" x14ac:dyDescent="0.25">
      <c r="A14" s="23" t="s">
        <v>329</v>
      </c>
      <c r="B14" s="22" t="s">
        <v>328</v>
      </c>
      <c r="C14" s="21">
        <v>0</v>
      </c>
      <c r="D14" s="21">
        <v>0</v>
      </c>
    </row>
    <row r="15" spans="1:4" x14ac:dyDescent="0.25">
      <c r="A15" s="23" t="s">
        <v>327</v>
      </c>
      <c r="B15" s="22" t="s">
        <v>367</v>
      </c>
      <c r="C15" s="21">
        <v>474003939</v>
      </c>
      <c r="D15" s="21">
        <v>0</v>
      </c>
    </row>
    <row r="16" spans="1:4" ht="22.5" x14ac:dyDescent="0.25">
      <c r="A16" s="23" t="s">
        <v>65</v>
      </c>
      <c r="B16" s="22" t="s">
        <v>64</v>
      </c>
      <c r="C16" s="21">
        <v>0</v>
      </c>
      <c r="D16" s="21">
        <v>0</v>
      </c>
    </row>
    <row r="17" spans="1:4" x14ac:dyDescent="0.25">
      <c r="A17" s="23" t="s">
        <v>63</v>
      </c>
      <c r="B17" s="22" t="s">
        <v>62</v>
      </c>
      <c r="C17" s="21">
        <v>0</v>
      </c>
      <c r="D17" s="21">
        <v>0</v>
      </c>
    </row>
    <row r="18" spans="1:4" x14ac:dyDescent="0.25">
      <c r="A18" s="23" t="s">
        <v>325</v>
      </c>
      <c r="B18" s="22" t="s">
        <v>324</v>
      </c>
      <c r="C18" s="21">
        <v>0</v>
      </c>
      <c r="D18" s="21">
        <v>0</v>
      </c>
    </row>
    <row r="19" spans="1:4" ht="12.75" x14ac:dyDescent="0.25">
      <c r="A19" s="242" t="s">
        <v>300</v>
      </c>
      <c r="B19" s="237"/>
      <c r="C19" s="12">
        <v>0</v>
      </c>
      <c r="D19" s="12">
        <v>0</v>
      </c>
    </row>
    <row r="20" spans="1:4" x14ac:dyDescent="0.25">
      <c r="A20" s="23" t="s">
        <v>255</v>
      </c>
      <c r="B20" s="22" t="s">
        <v>254</v>
      </c>
      <c r="C20" s="21">
        <v>0</v>
      </c>
      <c r="D20" s="21">
        <v>0</v>
      </c>
    </row>
    <row r="21" spans="1:4" x14ac:dyDescent="0.25">
      <c r="A21" s="101" t="s">
        <v>253</v>
      </c>
      <c r="B21" s="44" t="s">
        <v>158</v>
      </c>
      <c r="C21" s="43">
        <v>0</v>
      </c>
      <c r="D21" s="43">
        <v>0</v>
      </c>
    </row>
    <row r="22" spans="1:4" ht="12.75" x14ac:dyDescent="0.25">
      <c r="C22" s="338" t="s">
        <v>299</v>
      </c>
      <c r="D22" s="339"/>
    </row>
    <row r="23" spans="1:4" ht="12.75" x14ac:dyDescent="0.25">
      <c r="A23" s="340" t="s">
        <v>366</v>
      </c>
      <c r="B23" s="329"/>
      <c r="C23" s="12">
        <v>0</v>
      </c>
      <c r="D23" s="12">
        <v>0</v>
      </c>
    </row>
    <row r="24" spans="1:4" ht="12.75" x14ac:dyDescent="0.25">
      <c r="C24" s="336" t="s">
        <v>297</v>
      </c>
      <c r="D24" s="337"/>
    </row>
    <row r="25" spans="1:4" ht="12.75" x14ac:dyDescent="0.25">
      <c r="A25" s="340" t="s">
        <v>365</v>
      </c>
      <c r="B25" s="329"/>
      <c r="C25" s="12">
        <f>C23+C5</f>
        <v>567857187</v>
      </c>
      <c r="D25" s="12">
        <f>D23+D5</f>
        <v>3900000</v>
      </c>
    </row>
    <row r="26" spans="1:4" x14ac:dyDescent="0.25">
      <c r="A26" s="77" t="s">
        <v>201</v>
      </c>
    </row>
    <row r="27" spans="1:4" ht="33.75" x14ac:dyDescent="0.25">
      <c r="A27" s="8"/>
      <c r="B27" s="8" t="s">
        <v>320</v>
      </c>
      <c r="C27" s="8" t="s">
        <v>319</v>
      </c>
      <c r="D27" s="8" t="s">
        <v>318</v>
      </c>
    </row>
    <row r="28" spans="1:4" ht="12.75" x14ac:dyDescent="0.25">
      <c r="A28" s="242" t="s">
        <v>364</v>
      </c>
      <c r="B28" s="237"/>
      <c r="C28" s="12">
        <v>987391928</v>
      </c>
      <c r="D28" s="12">
        <v>211983651</v>
      </c>
    </row>
    <row r="29" spans="1:4" ht="12.75" x14ac:dyDescent="0.25">
      <c r="A29" s="247" t="s">
        <v>316</v>
      </c>
      <c r="B29" s="239"/>
      <c r="C29" s="24">
        <v>909497905</v>
      </c>
      <c r="D29" s="24">
        <v>211983651</v>
      </c>
    </row>
    <row r="30" spans="1:4" x14ac:dyDescent="0.25">
      <c r="A30" s="23" t="s">
        <v>363</v>
      </c>
      <c r="B30" s="22" t="s">
        <v>362</v>
      </c>
      <c r="C30" s="21">
        <v>304987559</v>
      </c>
      <c r="D30" s="21">
        <v>11650000</v>
      </c>
    </row>
    <row r="31" spans="1:4" x14ac:dyDescent="0.25">
      <c r="A31" s="23" t="s">
        <v>361</v>
      </c>
      <c r="B31" s="22" t="s">
        <v>360</v>
      </c>
      <c r="C31" s="21">
        <v>194914619</v>
      </c>
      <c r="D31" s="21">
        <v>-8061936</v>
      </c>
    </row>
    <row r="32" spans="1:4" x14ac:dyDescent="0.25">
      <c r="A32" s="23" t="s">
        <v>359</v>
      </c>
      <c r="B32" s="22" t="s">
        <v>358</v>
      </c>
      <c r="C32" s="21">
        <v>0</v>
      </c>
      <c r="D32" s="21">
        <v>0</v>
      </c>
    </row>
    <row r="33" spans="1:4" x14ac:dyDescent="0.25">
      <c r="A33" s="23" t="s">
        <v>357</v>
      </c>
      <c r="B33" s="22" t="s">
        <v>356</v>
      </c>
      <c r="C33" s="21">
        <v>239404807</v>
      </c>
      <c r="D33" s="21">
        <v>239404807</v>
      </c>
    </row>
    <row r="34" spans="1:4" x14ac:dyDescent="0.25">
      <c r="A34" s="23" t="s">
        <v>355</v>
      </c>
      <c r="B34" s="22" t="s">
        <v>354</v>
      </c>
      <c r="C34" s="21">
        <v>0</v>
      </c>
      <c r="D34" s="21">
        <v>0</v>
      </c>
    </row>
    <row r="35" spans="1:4" x14ac:dyDescent="0.25">
      <c r="A35" s="23" t="s">
        <v>353</v>
      </c>
      <c r="B35" s="22" t="s">
        <v>352</v>
      </c>
      <c r="C35" s="21">
        <v>12300668</v>
      </c>
      <c r="D35" s="21">
        <v>0</v>
      </c>
    </row>
    <row r="36" spans="1:4" x14ac:dyDescent="0.25">
      <c r="A36" s="23" t="s">
        <v>351</v>
      </c>
      <c r="B36" s="22" t="s">
        <v>350</v>
      </c>
      <c r="C36" s="21">
        <v>157890252</v>
      </c>
      <c r="D36" s="21">
        <v>-31009220</v>
      </c>
    </row>
    <row r="37" spans="1:4" x14ac:dyDescent="0.25">
      <c r="A37" s="23" t="s">
        <v>161</v>
      </c>
      <c r="B37" s="22" t="s">
        <v>160</v>
      </c>
      <c r="C37" s="21">
        <v>0</v>
      </c>
      <c r="D37" s="21">
        <v>0</v>
      </c>
    </row>
    <row r="38" spans="1:4" ht="12.75" x14ac:dyDescent="0.25">
      <c r="A38" s="242" t="s">
        <v>300</v>
      </c>
      <c r="B38" s="237"/>
      <c r="C38" s="12">
        <v>77894023</v>
      </c>
      <c r="D38" s="12">
        <v>0</v>
      </c>
    </row>
    <row r="39" spans="1:4" x14ac:dyDescent="0.25">
      <c r="A39" s="23" t="s">
        <v>159</v>
      </c>
      <c r="B39" s="22" t="s">
        <v>158</v>
      </c>
      <c r="C39" s="21">
        <v>0</v>
      </c>
      <c r="D39" s="21">
        <v>0</v>
      </c>
    </row>
    <row r="40" spans="1:4" x14ac:dyDescent="0.25">
      <c r="A40" s="101" t="s">
        <v>155</v>
      </c>
      <c r="B40" s="44" t="s">
        <v>83</v>
      </c>
      <c r="C40" s="43">
        <v>77894023</v>
      </c>
      <c r="D40" s="43">
        <v>0</v>
      </c>
    </row>
    <row r="41" spans="1:4" ht="12.75" x14ac:dyDescent="0.25">
      <c r="C41" s="338" t="s">
        <v>299</v>
      </c>
      <c r="D41" s="339"/>
    </row>
    <row r="42" spans="1:4" ht="12.75" x14ac:dyDescent="0.25">
      <c r="A42" s="340" t="s">
        <v>349</v>
      </c>
      <c r="B42" s="329"/>
      <c r="C42" s="12">
        <v>0</v>
      </c>
      <c r="D42" s="12">
        <v>0</v>
      </c>
    </row>
    <row r="43" spans="1:4" ht="12.75" x14ac:dyDescent="0.25">
      <c r="C43" s="336" t="s">
        <v>297</v>
      </c>
      <c r="D43" s="337"/>
    </row>
    <row r="44" spans="1:4" ht="12.75" x14ac:dyDescent="0.25">
      <c r="A44" s="340" t="s">
        <v>348</v>
      </c>
      <c r="B44" s="329"/>
      <c r="C44" s="12">
        <f>C42+C28</f>
        <v>987391928</v>
      </c>
      <c r="D44" s="12">
        <f>D42+D28</f>
        <v>211983651</v>
      </c>
    </row>
  </sheetData>
  <mergeCells count="17">
    <mergeCell ref="A44:B44"/>
    <mergeCell ref="A42:B42"/>
    <mergeCell ref="A38:B38"/>
    <mergeCell ref="A29:B29"/>
    <mergeCell ref="A28:B28"/>
    <mergeCell ref="C43:D43"/>
    <mergeCell ref="C41:D41"/>
    <mergeCell ref="A1:C1"/>
    <mergeCell ref="A2:C2"/>
    <mergeCell ref="A3:D3"/>
    <mergeCell ref="A25:B25"/>
    <mergeCell ref="A23:B23"/>
    <mergeCell ref="A19:B19"/>
    <mergeCell ref="A6:B6"/>
    <mergeCell ref="A5:B5"/>
    <mergeCell ref="C24:D24"/>
    <mergeCell ref="C22:D2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1" firstPageNumber="11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workbookViewId="0">
      <selection activeCell="A48" sqref="A48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52" t="s">
        <v>347</v>
      </c>
      <c r="B1" s="235"/>
      <c r="C1" s="235"/>
      <c r="D1" s="32" t="s">
        <v>202</v>
      </c>
    </row>
    <row r="2" spans="1:4" ht="12.75" x14ac:dyDescent="0.25">
      <c r="A2" s="252" t="s">
        <v>346</v>
      </c>
      <c r="B2" s="235"/>
      <c r="C2" s="235"/>
      <c r="D2" s="32" t="s">
        <v>345</v>
      </c>
    </row>
    <row r="3" spans="1:4" ht="12.75" x14ac:dyDescent="0.25">
      <c r="A3" s="255" t="s">
        <v>79</v>
      </c>
      <c r="B3" s="282"/>
      <c r="C3" s="282"/>
      <c r="D3" s="282"/>
    </row>
    <row r="4" spans="1:4" ht="33.75" x14ac:dyDescent="0.25">
      <c r="A4" s="8"/>
      <c r="B4" s="8" t="s">
        <v>344</v>
      </c>
      <c r="C4" s="8" t="s">
        <v>319</v>
      </c>
      <c r="D4" s="8" t="s">
        <v>318</v>
      </c>
    </row>
    <row r="5" spans="1:4" ht="12.75" x14ac:dyDescent="0.25">
      <c r="A5" s="242" t="s">
        <v>343</v>
      </c>
      <c r="B5" s="237"/>
      <c r="C5" s="12">
        <v>473664173</v>
      </c>
      <c r="D5" s="12">
        <v>3900000</v>
      </c>
    </row>
    <row r="6" spans="1:4" ht="12.75" x14ac:dyDescent="0.25">
      <c r="A6" s="247" t="s">
        <v>342</v>
      </c>
      <c r="B6" s="239"/>
      <c r="C6" s="24">
        <v>395770150</v>
      </c>
      <c r="D6" s="24">
        <v>3900000</v>
      </c>
    </row>
    <row r="7" spans="1:4" x14ac:dyDescent="0.25">
      <c r="A7" s="23" t="s">
        <v>69</v>
      </c>
      <c r="B7" s="22" t="s">
        <v>341</v>
      </c>
      <c r="C7" s="21">
        <v>0</v>
      </c>
      <c r="D7" s="21">
        <v>0</v>
      </c>
    </row>
    <row r="8" spans="1:4" x14ac:dyDescent="0.25">
      <c r="A8" s="23" t="s">
        <v>340</v>
      </c>
      <c r="B8" s="22" t="s">
        <v>339</v>
      </c>
      <c r="C8" s="21">
        <v>195097791</v>
      </c>
      <c r="D8" s="21">
        <v>3227641</v>
      </c>
    </row>
    <row r="9" spans="1:4" x14ac:dyDescent="0.25">
      <c r="A9" s="23" t="s">
        <v>74</v>
      </c>
      <c r="B9" s="22" t="s">
        <v>338</v>
      </c>
      <c r="C9" s="21">
        <v>200000000</v>
      </c>
      <c r="D9" s="21">
        <v>0</v>
      </c>
    </row>
    <row r="10" spans="1:4" ht="22.5" x14ac:dyDescent="0.25">
      <c r="A10" s="23" t="s">
        <v>337</v>
      </c>
      <c r="B10" s="22" t="s">
        <v>336</v>
      </c>
      <c r="C10" s="21">
        <v>0</v>
      </c>
      <c r="D10" s="21">
        <v>0</v>
      </c>
    </row>
    <row r="11" spans="1:4" x14ac:dyDescent="0.25">
      <c r="A11" s="23" t="s">
        <v>335</v>
      </c>
      <c r="B11" s="22" t="s">
        <v>334</v>
      </c>
      <c r="C11" s="21">
        <v>0</v>
      </c>
      <c r="D11" s="21">
        <v>0</v>
      </c>
    </row>
    <row r="12" spans="1:4" x14ac:dyDescent="0.25">
      <c r="A12" s="23" t="s">
        <v>333</v>
      </c>
      <c r="B12" s="22" t="s">
        <v>332</v>
      </c>
      <c r="C12" s="21">
        <v>0</v>
      </c>
      <c r="D12" s="21">
        <v>0</v>
      </c>
    </row>
    <row r="13" spans="1:4" x14ac:dyDescent="0.25">
      <c r="A13" s="23" t="s">
        <v>331</v>
      </c>
      <c r="B13" s="22" t="s">
        <v>330</v>
      </c>
      <c r="C13" s="21">
        <v>0</v>
      </c>
      <c r="D13" s="21">
        <v>0</v>
      </c>
    </row>
    <row r="14" spans="1:4" x14ac:dyDescent="0.25">
      <c r="A14" s="23" t="s">
        <v>329</v>
      </c>
      <c r="B14" s="22" t="s">
        <v>328</v>
      </c>
      <c r="C14" s="21">
        <v>0</v>
      </c>
      <c r="D14" s="21">
        <v>0</v>
      </c>
    </row>
    <row r="15" spans="1:4" x14ac:dyDescent="0.25">
      <c r="A15" s="23" t="s">
        <v>327</v>
      </c>
      <c r="B15" s="22" t="s">
        <v>326</v>
      </c>
      <c r="C15" s="21">
        <v>0</v>
      </c>
      <c r="D15" s="21">
        <v>0</v>
      </c>
    </row>
    <row r="16" spans="1:4" x14ac:dyDescent="0.25">
      <c r="A16" s="23" t="s">
        <v>63</v>
      </c>
      <c r="B16" s="22" t="s">
        <v>62</v>
      </c>
      <c r="C16" s="21">
        <v>0</v>
      </c>
      <c r="D16" s="21">
        <v>0</v>
      </c>
    </row>
    <row r="17" spans="1:4" x14ac:dyDescent="0.25">
      <c r="A17" s="23" t="s">
        <v>325</v>
      </c>
      <c r="B17" s="22" t="s">
        <v>324</v>
      </c>
      <c r="C17" s="21">
        <v>0</v>
      </c>
      <c r="D17" s="21">
        <v>0</v>
      </c>
    </row>
    <row r="18" spans="1:4" x14ac:dyDescent="0.25">
      <c r="A18" s="23" t="s">
        <v>36</v>
      </c>
      <c r="B18" s="22" t="s">
        <v>208</v>
      </c>
      <c r="C18" s="21">
        <v>672359</v>
      </c>
      <c r="D18" s="21">
        <v>672359</v>
      </c>
    </row>
    <row r="19" spans="1:4" ht="12.75" x14ac:dyDescent="0.25">
      <c r="A19" s="242" t="s">
        <v>300</v>
      </c>
      <c r="B19" s="237"/>
      <c r="C19" s="12">
        <v>77894023</v>
      </c>
      <c r="D19" s="12">
        <v>0</v>
      </c>
    </row>
    <row r="20" spans="1:4" x14ac:dyDescent="0.25">
      <c r="A20" s="23" t="s">
        <v>255</v>
      </c>
      <c r="B20" s="22" t="s">
        <v>254</v>
      </c>
      <c r="C20" s="21">
        <v>0</v>
      </c>
      <c r="D20" s="21">
        <v>0</v>
      </c>
    </row>
    <row r="21" spans="1:4" x14ac:dyDescent="0.25">
      <c r="A21" s="23" t="s">
        <v>253</v>
      </c>
      <c r="B21" s="22" t="s">
        <v>158</v>
      </c>
      <c r="C21" s="21">
        <v>0</v>
      </c>
      <c r="D21" s="21">
        <v>0</v>
      </c>
    </row>
    <row r="22" spans="1:4" x14ac:dyDescent="0.25">
      <c r="A22" s="101" t="s">
        <v>33</v>
      </c>
      <c r="B22" s="44" t="s">
        <v>209</v>
      </c>
      <c r="C22" s="43">
        <v>77894023</v>
      </c>
      <c r="D22" s="43">
        <v>0</v>
      </c>
    </row>
    <row r="23" spans="1:4" ht="12.75" x14ac:dyDescent="0.25">
      <c r="C23" s="338" t="s">
        <v>299</v>
      </c>
      <c r="D23" s="339"/>
    </row>
    <row r="24" spans="1:4" ht="12.75" x14ac:dyDescent="0.25">
      <c r="A24" s="340" t="s">
        <v>323</v>
      </c>
      <c r="B24" s="329"/>
      <c r="C24" s="12">
        <v>46198626</v>
      </c>
      <c r="D24" s="12">
        <v>46198626</v>
      </c>
    </row>
    <row r="25" spans="1:4" ht="12.75" x14ac:dyDescent="0.25">
      <c r="C25" s="336" t="s">
        <v>299</v>
      </c>
      <c r="D25" s="337"/>
    </row>
    <row r="26" spans="1:4" ht="12.75" x14ac:dyDescent="0.25">
      <c r="A26" s="340" t="s">
        <v>322</v>
      </c>
      <c r="B26" s="329"/>
      <c r="C26" s="12">
        <v>0</v>
      </c>
      <c r="D26" s="12">
        <v>0</v>
      </c>
    </row>
    <row r="27" spans="1:4" ht="12.75" x14ac:dyDescent="0.25">
      <c r="C27" s="336" t="s">
        <v>297</v>
      </c>
      <c r="D27" s="337"/>
    </row>
    <row r="28" spans="1:4" ht="12.75" x14ac:dyDescent="0.25">
      <c r="A28" s="340" t="s">
        <v>321</v>
      </c>
      <c r="B28" s="329"/>
      <c r="C28" s="12">
        <f>C26+C24+C5</f>
        <v>519862799</v>
      </c>
      <c r="D28" s="12">
        <f>D26+D24+D5</f>
        <v>50098626</v>
      </c>
    </row>
    <row r="29" spans="1:4" x14ac:dyDescent="0.25">
      <c r="A29" s="77" t="s">
        <v>201</v>
      </c>
    </row>
    <row r="30" spans="1:4" ht="33.75" x14ac:dyDescent="0.25">
      <c r="A30" s="8"/>
      <c r="B30" s="8" t="s">
        <v>320</v>
      </c>
      <c r="C30" s="8" t="s">
        <v>319</v>
      </c>
      <c r="D30" s="8" t="s">
        <v>318</v>
      </c>
    </row>
    <row r="31" spans="1:4" ht="12.75" x14ac:dyDescent="0.25">
      <c r="A31" s="242" t="s">
        <v>317</v>
      </c>
      <c r="B31" s="237"/>
      <c r="C31" s="12">
        <v>733799522</v>
      </c>
      <c r="D31" s="12">
        <v>0</v>
      </c>
    </row>
    <row r="32" spans="1:4" ht="12.75" x14ac:dyDescent="0.25">
      <c r="A32" s="247" t="s">
        <v>316</v>
      </c>
      <c r="B32" s="239"/>
      <c r="C32" s="24">
        <v>733799522</v>
      </c>
      <c r="D32" s="24">
        <v>0</v>
      </c>
    </row>
    <row r="33" spans="1:4" x14ac:dyDescent="0.25">
      <c r="A33" s="23" t="s">
        <v>315</v>
      </c>
      <c r="B33" s="22" t="s">
        <v>314</v>
      </c>
      <c r="C33" s="21">
        <v>698000000</v>
      </c>
      <c r="D33" s="21">
        <v>0</v>
      </c>
    </row>
    <row r="34" spans="1:4" x14ac:dyDescent="0.25">
      <c r="A34" s="23" t="s">
        <v>313</v>
      </c>
      <c r="B34" s="22" t="s">
        <v>312</v>
      </c>
      <c r="C34" s="21">
        <v>0</v>
      </c>
      <c r="D34" s="21">
        <v>0</v>
      </c>
    </row>
    <row r="35" spans="1:4" x14ac:dyDescent="0.25">
      <c r="A35" s="23" t="s">
        <v>311</v>
      </c>
      <c r="B35" s="22" t="s">
        <v>310</v>
      </c>
      <c r="C35" s="21">
        <v>0</v>
      </c>
      <c r="D35" s="21">
        <v>0</v>
      </c>
    </row>
    <row r="36" spans="1:4" x14ac:dyDescent="0.25">
      <c r="A36" s="23" t="s">
        <v>309</v>
      </c>
      <c r="B36" s="22" t="s">
        <v>166</v>
      </c>
      <c r="C36" s="21">
        <v>35799522</v>
      </c>
      <c r="D36" s="21">
        <v>0</v>
      </c>
    </row>
    <row r="37" spans="1:4" x14ac:dyDescent="0.25">
      <c r="A37" s="23" t="s">
        <v>308</v>
      </c>
      <c r="B37" s="22" t="s">
        <v>307</v>
      </c>
      <c r="C37" s="21">
        <v>0</v>
      </c>
      <c r="D37" s="21">
        <v>0</v>
      </c>
    </row>
    <row r="38" spans="1:4" x14ac:dyDescent="0.25">
      <c r="A38" s="23" t="s">
        <v>306</v>
      </c>
      <c r="B38" s="22" t="s">
        <v>305</v>
      </c>
      <c r="C38" s="21">
        <v>0</v>
      </c>
      <c r="D38" s="21">
        <v>0</v>
      </c>
    </row>
    <row r="39" spans="1:4" x14ac:dyDescent="0.25">
      <c r="A39" s="23" t="s">
        <v>304</v>
      </c>
      <c r="B39" s="22" t="s">
        <v>303</v>
      </c>
      <c r="C39" s="21">
        <v>0</v>
      </c>
      <c r="D39" s="21">
        <v>0</v>
      </c>
    </row>
    <row r="40" spans="1:4" x14ac:dyDescent="0.25">
      <c r="A40" s="23" t="s">
        <v>302</v>
      </c>
      <c r="B40" s="22" t="s">
        <v>301</v>
      </c>
      <c r="C40" s="21">
        <v>0</v>
      </c>
      <c r="D40" s="21">
        <v>0</v>
      </c>
    </row>
    <row r="41" spans="1:4" x14ac:dyDescent="0.25">
      <c r="A41" s="23" t="s">
        <v>161</v>
      </c>
      <c r="B41" s="22" t="s">
        <v>160</v>
      </c>
      <c r="C41" s="21">
        <v>0</v>
      </c>
      <c r="D41" s="21">
        <v>0</v>
      </c>
    </row>
    <row r="42" spans="1:4" ht="12.75" x14ac:dyDescent="0.25">
      <c r="A42" s="242" t="s">
        <v>300</v>
      </c>
      <c r="B42" s="237"/>
      <c r="C42" s="12">
        <v>0</v>
      </c>
      <c r="D42" s="12">
        <v>0</v>
      </c>
    </row>
    <row r="43" spans="1:4" x14ac:dyDescent="0.25">
      <c r="A43" s="101" t="s">
        <v>159</v>
      </c>
      <c r="B43" s="44" t="s">
        <v>158</v>
      </c>
      <c r="C43" s="43">
        <v>0</v>
      </c>
      <c r="D43" s="43">
        <v>0</v>
      </c>
    </row>
    <row r="44" spans="1:4" ht="12.75" x14ac:dyDescent="0.25">
      <c r="C44" s="338" t="s">
        <v>299</v>
      </c>
      <c r="D44" s="339"/>
    </row>
    <row r="45" spans="1:4" ht="12.75" x14ac:dyDescent="0.25">
      <c r="A45" s="340" t="s">
        <v>298</v>
      </c>
      <c r="B45" s="329"/>
      <c r="C45" s="12">
        <v>253592406</v>
      </c>
      <c r="D45" s="12">
        <v>253592406</v>
      </c>
    </row>
    <row r="46" spans="1:4" ht="12.75" x14ac:dyDescent="0.25">
      <c r="C46" s="336" t="s">
        <v>297</v>
      </c>
      <c r="D46" s="337"/>
    </row>
    <row r="47" spans="1:4" ht="12.75" x14ac:dyDescent="0.25">
      <c r="A47" s="340" t="s">
        <v>296</v>
      </c>
      <c r="B47" s="329"/>
      <c r="C47" s="12">
        <f>C45+C31</f>
        <v>987391928</v>
      </c>
      <c r="D47" s="12">
        <f>D45+D31</f>
        <v>253592406</v>
      </c>
    </row>
    <row r="48" spans="1:4" ht="9" customHeight="1" x14ac:dyDescent="0.25">
      <c r="A48" s="100" t="s">
        <v>295</v>
      </c>
    </row>
  </sheetData>
  <mergeCells count="19">
    <mergeCell ref="C46:D46"/>
    <mergeCell ref="C44:D44"/>
    <mergeCell ref="C23:D23"/>
    <mergeCell ref="A24:B24"/>
    <mergeCell ref="A19:B19"/>
    <mergeCell ref="A28:B28"/>
    <mergeCell ref="A5:B5"/>
    <mergeCell ref="C27:D27"/>
    <mergeCell ref="C25:D25"/>
    <mergeCell ref="A1:C1"/>
    <mergeCell ref="A2:C2"/>
    <mergeCell ref="A3:D3"/>
    <mergeCell ref="A26:B26"/>
    <mergeCell ref="A6:B6"/>
    <mergeCell ref="A47:B47"/>
    <mergeCell ref="A45:B45"/>
    <mergeCell ref="A42:B42"/>
    <mergeCell ref="A32:B32"/>
    <mergeCell ref="A31:B3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6" firstPageNumber="12" orientation="landscape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3"/>
  <sheetViews>
    <sheetView showGridLines="0" workbookViewId="0">
      <selection activeCell="B14" sqref="B14:H14"/>
    </sheetView>
  </sheetViews>
  <sheetFormatPr baseColWidth="10" defaultRowHeight="12.75" x14ac:dyDescent="0.2"/>
  <cols>
    <col min="1" max="1" width="2.5703125" style="91" customWidth="1"/>
    <col min="2" max="3" width="11.42578125" style="91"/>
    <col min="4" max="4" width="14.28515625" style="91" customWidth="1"/>
    <col min="5" max="5" width="23" style="91" customWidth="1"/>
    <col min="6" max="6" width="22.140625" style="91" customWidth="1"/>
    <col min="7" max="7" width="30" style="91" customWidth="1"/>
    <col min="8" max="8" width="7.140625" style="91" customWidth="1"/>
    <col min="9" max="16384" width="11.42578125" style="91"/>
  </cols>
  <sheetData>
    <row r="1" spans="1:8" ht="27.75" customHeight="1" x14ac:dyDescent="0.2">
      <c r="A1" s="351" t="s">
        <v>88</v>
      </c>
      <c r="B1" s="352"/>
      <c r="C1" s="352"/>
      <c r="D1" s="352"/>
      <c r="E1" s="352"/>
      <c r="F1" s="352"/>
      <c r="G1" s="352"/>
      <c r="H1" s="99" t="s">
        <v>87</v>
      </c>
    </row>
    <row r="3" spans="1:8" ht="13.5" thickBot="1" x14ac:dyDescent="0.25"/>
    <row r="4" spans="1:8" ht="13.5" thickTop="1" x14ac:dyDescent="0.2">
      <c r="A4" s="98"/>
      <c r="B4" s="353" t="s">
        <v>294</v>
      </c>
      <c r="C4" s="353"/>
      <c r="D4" s="353"/>
      <c r="E4" s="353"/>
      <c r="F4" s="353"/>
      <c r="G4" s="353"/>
      <c r="H4" s="354"/>
    </row>
    <row r="5" spans="1:8" x14ac:dyDescent="0.2">
      <c r="A5" s="94"/>
      <c r="B5" s="349" t="s">
        <v>600</v>
      </c>
      <c r="C5" s="349"/>
      <c r="D5" s="349"/>
      <c r="E5" s="349"/>
      <c r="F5" s="349"/>
      <c r="G5" s="349"/>
      <c r="H5" s="355"/>
    </row>
    <row r="6" spans="1:8" x14ac:dyDescent="0.2">
      <c r="A6" s="94"/>
      <c r="B6" s="349" t="s">
        <v>601</v>
      </c>
      <c r="C6" s="349"/>
      <c r="D6" s="349"/>
      <c r="E6" s="349"/>
      <c r="F6" s="349"/>
      <c r="G6" s="349"/>
      <c r="H6" s="355"/>
    </row>
    <row r="7" spans="1:8" x14ac:dyDescent="0.2">
      <c r="A7" s="94"/>
      <c r="B7" s="349" t="s">
        <v>602</v>
      </c>
      <c r="C7" s="346"/>
      <c r="D7" s="346"/>
      <c r="E7" s="346"/>
      <c r="F7" s="346"/>
      <c r="G7" s="346"/>
      <c r="H7" s="350"/>
    </row>
    <row r="8" spans="1:8" x14ac:dyDescent="0.2">
      <c r="A8" s="94"/>
      <c r="B8" s="346"/>
      <c r="C8" s="346"/>
      <c r="D8" s="346"/>
      <c r="E8" s="346"/>
      <c r="F8" s="346"/>
      <c r="G8" s="346"/>
      <c r="H8" s="350"/>
    </row>
    <row r="9" spans="1:8" x14ac:dyDescent="0.2">
      <c r="A9" s="94"/>
      <c r="B9" s="346" t="s">
        <v>293</v>
      </c>
      <c r="C9" s="346"/>
      <c r="D9" s="346"/>
      <c r="E9" s="346"/>
      <c r="F9" s="346"/>
      <c r="G9" s="346"/>
      <c r="H9" s="350"/>
    </row>
    <row r="10" spans="1:8" x14ac:dyDescent="0.2">
      <c r="A10" s="94"/>
      <c r="B10" s="428">
        <v>657</v>
      </c>
      <c r="C10" s="428"/>
      <c r="D10" s="428"/>
      <c r="E10" s="428"/>
      <c r="F10" s="428"/>
      <c r="G10" s="428"/>
      <c r="H10" s="429"/>
    </row>
    <row r="11" spans="1:8" x14ac:dyDescent="0.2">
      <c r="A11" s="94"/>
      <c r="B11" s="346"/>
      <c r="C11" s="346"/>
      <c r="D11" s="346"/>
      <c r="E11" s="346"/>
      <c r="F11" s="346"/>
      <c r="G11" s="346"/>
      <c r="H11" s="350"/>
    </row>
    <row r="12" spans="1:8" ht="15.75" customHeight="1" x14ac:dyDescent="0.2">
      <c r="A12" s="94"/>
      <c r="B12" s="346" t="s">
        <v>292</v>
      </c>
      <c r="C12" s="346"/>
      <c r="D12" s="346"/>
      <c r="E12" s="346"/>
      <c r="F12" s="346"/>
      <c r="G12" s="346"/>
      <c r="H12" s="350"/>
    </row>
    <row r="13" spans="1:8" x14ac:dyDescent="0.2">
      <c r="A13" s="94"/>
      <c r="B13" s="346"/>
      <c r="C13" s="346"/>
      <c r="D13" s="346"/>
      <c r="E13" s="346"/>
      <c r="F13" s="346"/>
      <c r="G13" s="346"/>
      <c r="H13" s="350"/>
    </row>
    <row r="14" spans="1:8" x14ac:dyDescent="0.2">
      <c r="A14" s="94"/>
      <c r="B14" s="430" t="s">
        <v>291</v>
      </c>
      <c r="C14" s="430"/>
      <c r="D14" s="430"/>
      <c r="E14" s="430"/>
      <c r="F14" s="430"/>
      <c r="G14" s="430"/>
      <c r="H14" s="431"/>
    </row>
    <row r="15" spans="1:8" ht="12.75" customHeight="1" x14ac:dyDescent="0.2">
      <c r="A15" s="94"/>
      <c r="B15" s="346" t="s">
        <v>290</v>
      </c>
      <c r="C15" s="346"/>
      <c r="D15" s="346"/>
      <c r="E15" s="346"/>
      <c r="F15" s="346"/>
      <c r="G15" s="346"/>
      <c r="H15" s="350"/>
    </row>
    <row r="16" spans="1:8" ht="12" customHeight="1" x14ac:dyDescent="0.2">
      <c r="A16" s="94"/>
      <c r="H16" s="97"/>
    </row>
    <row r="17" spans="1:8" ht="27" customHeight="1" x14ac:dyDescent="0.2">
      <c r="A17" s="94"/>
      <c r="B17" s="346" t="s">
        <v>289</v>
      </c>
      <c r="C17" s="347"/>
      <c r="D17" s="347"/>
      <c r="E17" s="347"/>
      <c r="F17" s="347"/>
      <c r="G17" s="347"/>
      <c r="H17" s="348"/>
    </row>
    <row r="18" spans="1:8" x14ac:dyDescent="0.2">
      <c r="A18" s="94"/>
      <c r="B18" s="96"/>
      <c r="C18" s="96"/>
      <c r="D18" s="96"/>
      <c r="E18" s="96"/>
      <c r="F18" s="96"/>
      <c r="G18" s="96"/>
      <c r="H18" s="95"/>
    </row>
    <row r="19" spans="1:8" x14ac:dyDescent="0.2">
      <c r="A19" s="94"/>
      <c r="B19" s="346" t="s">
        <v>288</v>
      </c>
      <c r="C19" s="346"/>
      <c r="D19" s="346"/>
      <c r="E19" s="346"/>
      <c r="F19" s="346"/>
      <c r="G19" s="346"/>
      <c r="H19" s="350"/>
    </row>
    <row r="20" spans="1:8" x14ac:dyDescent="0.2">
      <c r="A20" s="94"/>
      <c r="B20" s="343" t="s">
        <v>287</v>
      </c>
      <c r="C20" s="344"/>
      <c r="D20" s="344"/>
      <c r="E20" s="344"/>
      <c r="F20" s="344"/>
      <c r="G20" s="344"/>
      <c r="H20" s="345"/>
    </row>
    <row r="21" spans="1:8" x14ac:dyDescent="0.2">
      <c r="A21" s="94"/>
      <c r="B21" s="343" t="s">
        <v>286</v>
      </c>
      <c r="C21" s="344"/>
      <c r="D21" s="344"/>
      <c r="E21" s="344"/>
      <c r="F21" s="344"/>
      <c r="G21" s="344"/>
      <c r="H21" s="93"/>
    </row>
    <row r="22" spans="1:8" ht="13.5" thickBot="1" x14ac:dyDescent="0.25">
      <c r="A22" s="92"/>
      <c r="B22" s="341"/>
      <c r="C22" s="341"/>
      <c r="D22" s="341"/>
      <c r="E22" s="341"/>
      <c r="F22" s="341"/>
      <c r="G22" s="341"/>
      <c r="H22" s="342"/>
    </row>
    <row r="23" spans="1:8" ht="13.5" thickTop="1" x14ac:dyDescent="0.2"/>
  </sheetData>
  <mergeCells count="18">
    <mergeCell ref="A1:G1"/>
    <mergeCell ref="B4:H4"/>
    <mergeCell ref="B5:H5"/>
    <mergeCell ref="B6:H6"/>
    <mergeCell ref="B22:H22"/>
    <mergeCell ref="B20:H20"/>
    <mergeCell ref="B17:H17"/>
    <mergeCell ref="B21:G21"/>
    <mergeCell ref="B7:H7"/>
    <mergeCell ref="B8:H8"/>
    <mergeCell ref="B9:H9"/>
    <mergeCell ref="B15:H15"/>
    <mergeCell ref="B19:H19"/>
    <mergeCell ref="B14:H14"/>
    <mergeCell ref="B10:H10"/>
    <mergeCell ref="B11:H11"/>
    <mergeCell ref="B13:H13"/>
    <mergeCell ref="B12:H12"/>
  </mergeCells>
  <printOptions horizontalCentered="1"/>
  <pageMargins left="0.39370078740157483" right="0.39370078740157483" top="0.78740157480314965" bottom="0.39370078740157483" header="0.31496062992125984" footer="0.19685039370078741"/>
  <pageSetup paperSize="9" firstPageNumber="13" orientation="landscape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workbookViewId="0">
      <selection activeCell="A32" sqref="A32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52" t="s">
        <v>88</v>
      </c>
      <c r="B1" s="235"/>
      <c r="C1" s="235"/>
      <c r="D1" s="235"/>
      <c r="E1" s="32" t="s">
        <v>87</v>
      </c>
      <c r="F1" s="81"/>
      <c r="G1" s="81"/>
      <c r="H1" s="81"/>
      <c r="I1" s="81"/>
      <c r="J1" s="81"/>
      <c r="K1" s="81"/>
    </row>
    <row r="2" spans="1:11" ht="12.75" x14ac:dyDescent="0.25">
      <c r="A2" s="252" t="s">
        <v>285</v>
      </c>
      <c r="B2" s="235"/>
      <c r="C2" s="235"/>
      <c r="D2" s="235"/>
      <c r="E2" s="32" t="s">
        <v>280</v>
      </c>
      <c r="F2" s="81"/>
      <c r="G2" s="81"/>
      <c r="H2" s="81"/>
      <c r="I2" s="81"/>
      <c r="J2" s="81"/>
      <c r="K2" s="81"/>
    </row>
    <row r="3" spans="1:11" x14ac:dyDescent="0.25">
      <c r="A3" s="81"/>
      <c r="B3" s="57"/>
      <c r="C3" s="81"/>
      <c r="D3" s="81"/>
      <c r="E3" s="81"/>
      <c r="F3" s="81"/>
      <c r="G3" s="81"/>
      <c r="H3" s="81"/>
      <c r="I3" s="81"/>
      <c r="J3" s="81"/>
      <c r="K3" s="81"/>
    </row>
    <row r="4" spans="1:11" ht="67.5" x14ac:dyDescent="0.25">
      <c r="A4" s="89" t="s">
        <v>279</v>
      </c>
      <c r="B4" s="8" t="s">
        <v>199</v>
      </c>
      <c r="C4" s="8" t="s">
        <v>80</v>
      </c>
      <c r="D4" s="8" t="s">
        <v>90</v>
      </c>
      <c r="E4" s="8" t="s">
        <v>284</v>
      </c>
      <c r="F4" s="8" t="s">
        <v>278</v>
      </c>
      <c r="G4" s="8" t="s">
        <v>103</v>
      </c>
      <c r="H4" s="8" t="s">
        <v>283</v>
      </c>
      <c r="I4" s="8" t="s">
        <v>282</v>
      </c>
      <c r="J4" s="8" t="s">
        <v>277</v>
      </c>
      <c r="K4" s="8" t="s">
        <v>82</v>
      </c>
    </row>
    <row r="5" spans="1:11" x14ac:dyDescent="0.25">
      <c r="A5" s="83"/>
      <c r="B5" s="6"/>
      <c r="C5" s="83" t="s">
        <v>203</v>
      </c>
      <c r="D5" s="83" t="s">
        <v>202</v>
      </c>
      <c r="E5" s="83"/>
      <c r="F5" s="83"/>
      <c r="G5" s="83" t="s">
        <v>87</v>
      </c>
      <c r="H5" s="83"/>
      <c r="I5" s="83"/>
      <c r="J5" s="83" t="s">
        <v>276</v>
      </c>
      <c r="K5" s="83" t="s">
        <v>275</v>
      </c>
    </row>
    <row r="6" spans="1:11" x14ac:dyDescent="0.25">
      <c r="A6" s="73" t="s">
        <v>274</v>
      </c>
      <c r="B6" s="72" t="s">
        <v>194</v>
      </c>
      <c r="C6" s="12">
        <v>21500000</v>
      </c>
      <c r="D6" s="12">
        <v>486063164</v>
      </c>
      <c r="E6" s="12">
        <v>0</v>
      </c>
      <c r="F6" s="12">
        <v>3900000</v>
      </c>
      <c r="G6" s="12">
        <v>3900000</v>
      </c>
      <c r="H6" s="12">
        <v>0</v>
      </c>
      <c r="I6" s="12">
        <v>489963164</v>
      </c>
      <c r="J6" s="12">
        <v>489963164</v>
      </c>
      <c r="K6" s="12">
        <v>511463164</v>
      </c>
    </row>
    <row r="7" spans="1:11" x14ac:dyDescent="0.25">
      <c r="A7" s="23" t="s">
        <v>273</v>
      </c>
      <c r="B7" s="22" t="s">
        <v>192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x14ac:dyDescent="0.25">
      <c r="A8" s="23" t="s">
        <v>272</v>
      </c>
      <c r="B8" s="22" t="s">
        <v>190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5">
      <c r="A9" s="23" t="s">
        <v>271</v>
      </c>
      <c r="B9" s="22" t="s">
        <v>188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22.5" x14ac:dyDescent="0.25">
      <c r="A10" s="23" t="s">
        <v>270</v>
      </c>
      <c r="B10" s="22" t="s">
        <v>186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x14ac:dyDescent="0.25">
      <c r="A11" s="23" t="s">
        <v>269</v>
      </c>
      <c r="B11" s="22" t="s">
        <v>184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x14ac:dyDescent="0.25">
      <c r="A12" s="23" t="s">
        <v>268</v>
      </c>
      <c r="B12" s="22" t="s">
        <v>182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2.5" x14ac:dyDescent="0.25">
      <c r="A13" s="23" t="s">
        <v>267</v>
      </c>
      <c r="B13" s="22" t="s">
        <v>180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x14ac:dyDescent="0.25">
      <c r="A14" s="23" t="s">
        <v>266</v>
      </c>
      <c r="B14" s="22" t="s">
        <v>178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x14ac:dyDescent="0.25">
      <c r="A15" s="23" t="s">
        <v>265</v>
      </c>
      <c r="B15" s="22" t="s">
        <v>176</v>
      </c>
      <c r="C15" s="21">
        <v>21500000</v>
      </c>
      <c r="D15" s="21">
        <v>486063164</v>
      </c>
      <c r="E15" s="21">
        <v>0</v>
      </c>
      <c r="F15" s="21">
        <v>3900000</v>
      </c>
      <c r="G15" s="21">
        <v>3900000</v>
      </c>
      <c r="H15" s="21">
        <v>0</v>
      </c>
      <c r="I15" s="21">
        <v>489963164</v>
      </c>
      <c r="J15" s="21">
        <v>489963164</v>
      </c>
      <c r="K15" s="21">
        <v>511463164</v>
      </c>
    </row>
    <row r="16" spans="1:11" x14ac:dyDescent="0.25">
      <c r="A16" s="23" t="s">
        <v>264</v>
      </c>
      <c r="B16" s="22" t="s">
        <v>174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x14ac:dyDescent="0.25">
      <c r="A17" s="73" t="s">
        <v>263</v>
      </c>
      <c r="B17" s="72" t="s">
        <v>172</v>
      </c>
      <c r="C17" s="12">
        <v>56394023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56394023</v>
      </c>
    </row>
    <row r="18" spans="1:11" x14ac:dyDescent="0.25">
      <c r="A18" s="23" t="s">
        <v>262</v>
      </c>
      <c r="B18" s="22" t="s">
        <v>261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3" t="s">
        <v>260</v>
      </c>
      <c r="B19" s="22" t="s">
        <v>166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22.5" x14ac:dyDescent="0.25">
      <c r="A20" s="23" t="s">
        <v>259</v>
      </c>
      <c r="B20" s="22" t="s">
        <v>258</v>
      </c>
      <c r="C20" s="21">
        <v>56394023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56394023</v>
      </c>
    </row>
    <row r="21" spans="1:11" x14ac:dyDescent="0.25">
      <c r="A21" s="23" t="s">
        <v>257</v>
      </c>
      <c r="B21" s="22" t="s">
        <v>256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x14ac:dyDescent="0.25">
      <c r="A22" s="76" t="s">
        <v>255</v>
      </c>
      <c r="B22" s="75" t="s">
        <v>254</v>
      </c>
      <c r="C22" s="74">
        <v>0</v>
      </c>
      <c r="D22" s="88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x14ac:dyDescent="0.25">
      <c r="A23" s="76" t="s">
        <v>253</v>
      </c>
      <c r="B23" s="75" t="s">
        <v>158</v>
      </c>
      <c r="C23" s="74">
        <v>0</v>
      </c>
      <c r="D23" s="88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</row>
    <row r="24" spans="1:11" x14ac:dyDescent="0.25">
      <c r="A24" s="73" t="s">
        <v>252</v>
      </c>
      <c r="B24" s="72" t="s">
        <v>251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23" t="s">
        <v>250</v>
      </c>
      <c r="B25" s="22" t="s">
        <v>249</v>
      </c>
      <c r="C25" s="21">
        <v>0</v>
      </c>
      <c r="D25" s="90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12.75" x14ac:dyDescent="0.25">
      <c r="A26" s="252" t="s">
        <v>153</v>
      </c>
      <c r="B26" s="235"/>
      <c r="C26" s="12">
        <v>77894023</v>
      </c>
      <c r="D26" s="12">
        <v>486063164</v>
      </c>
      <c r="E26" s="12">
        <v>0</v>
      </c>
      <c r="F26" s="12">
        <v>3900000</v>
      </c>
      <c r="G26" s="12">
        <v>3900000</v>
      </c>
      <c r="H26" s="12">
        <v>0</v>
      </c>
      <c r="I26" s="12">
        <v>489963164</v>
      </c>
      <c r="J26" s="12">
        <v>489963164</v>
      </c>
      <c r="K26" s="12">
        <v>567857187</v>
      </c>
    </row>
    <row r="27" spans="1:11" x14ac:dyDescent="0.25"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73" t="s">
        <v>248</v>
      </c>
      <c r="B28" s="72" t="s">
        <v>247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12">
        <v>0</v>
      </c>
      <c r="K28" s="12">
        <v>0</v>
      </c>
    </row>
    <row r="29" spans="1:11" x14ac:dyDescent="0.25"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.75" x14ac:dyDescent="0.25">
      <c r="A30" s="252" t="s">
        <v>82</v>
      </c>
      <c r="B30" s="235"/>
      <c r="C30" s="12">
        <f t="shared" ref="C30:K30" si="0">C28+C26</f>
        <v>77894023</v>
      </c>
      <c r="D30" s="12">
        <f t="shared" si="0"/>
        <v>486063164</v>
      </c>
      <c r="E30" s="12">
        <f t="shared" si="0"/>
        <v>0</v>
      </c>
      <c r="F30" s="12">
        <f t="shared" si="0"/>
        <v>3900000</v>
      </c>
      <c r="G30" s="12">
        <f t="shared" si="0"/>
        <v>3900000</v>
      </c>
      <c r="H30" s="12">
        <f t="shared" si="0"/>
        <v>0</v>
      </c>
      <c r="I30" s="12">
        <f t="shared" si="0"/>
        <v>489963164</v>
      </c>
      <c r="J30" s="12">
        <f t="shared" si="0"/>
        <v>489963164</v>
      </c>
      <c r="K30" s="12">
        <f t="shared" si="0"/>
        <v>567857187</v>
      </c>
    </row>
    <row r="31" spans="1:11" x14ac:dyDescent="0.25">
      <c r="A31" s="9" t="s">
        <v>603</v>
      </c>
    </row>
    <row r="32" spans="1:11" x14ac:dyDescent="0.25">
      <c r="A32" s="9"/>
    </row>
  </sheetData>
  <mergeCells count="4">
    <mergeCell ref="A1:D1"/>
    <mergeCell ref="A2:D2"/>
    <mergeCell ref="A30:B30"/>
    <mergeCell ref="A26:B2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4" orientation="landscape" useFirstPageNumber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A34" sqref="A34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52" t="s">
        <v>88</v>
      </c>
      <c r="B1" s="235"/>
      <c r="C1" s="235"/>
      <c r="D1" s="235"/>
      <c r="E1" s="32" t="s">
        <v>87</v>
      </c>
      <c r="F1" s="81"/>
      <c r="G1" s="81"/>
      <c r="H1" s="81"/>
      <c r="I1" s="81"/>
      <c r="J1" s="81"/>
      <c r="K1" s="81"/>
    </row>
    <row r="2" spans="1:11" ht="12.75" x14ac:dyDescent="0.25">
      <c r="A2" s="252" t="s">
        <v>281</v>
      </c>
      <c r="B2" s="235"/>
      <c r="C2" s="235"/>
      <c r="D2" s="235"/>
      <c r="E2" s="32" t="s">
        <v>280</v>
      </c>
      <c r="F2" s="81"/>
      <c r="G2" s="81"/>
      <c r="H2" s="81"/>
      <c r="I2" s="81"/>
      <c r="J2" s="81"/>
      <c r="K2" s="81"/>
    </row>
    <row r="3" spans="1:11" x14ac:dyDescent="0.25">
      <c r="A3" s="81"/>
      <c r="B3" s="57"/>
      <c r="C3" s="81"/>
      <c r="D3" s="81"/>
      <c r="E3" s="81"/>
      <c r="F3" s="81"/>
      <c r="G3" s="81"/>
      <c r="H3" s="81"/>
      <c r="I3" s="81"/>
      <c r="J3" s="81"/>
      <c r="K3" s="81"/>
    </row>
    <row r="4" spans="1:11" ht="56.25" x14ac:dyDescent="0.25">
      <c r="A4" s="89" t="s">
        <v>279</v>
      </c>
      <c r="B4" s="8" t="s">
        <v>199</v>
      </c>
      <c r="C4" s="8" t="s">
        <v>80</v>
      </c>
      <c r="D4" s="8" t="s">
        <v>90</v>
      </c>
      <c r="E4" s="8" t="s">
        <v>278</v>
      </c>
      <c r="F4" s="8" t="s">
        <v>103</v>
      </c>
      <c r="G4" s="8" t="s">
        <v>277</v>
      </c>
      <c r="H4" s="8" t="s">
        <v>82</v>
      </c>
    </row>
    <row r="5" spans="1:11" x14ac:dyDescent="0.25">
      <c r="A5" s="83"/>
      <c r="B5" s="6"/>
      <c r="C5" s="83" t="s">
        <v>203</v>
      </c>
      <c r="D5" s="83" t="s">
        <v>202</v>
      </c>
      <c r="E5" s="83"/>
      <c r="F5" s="83" t="s">
        <v>87</v>
      </c>
      <c r="G5" s="83" t="s">
        <v>276</v>
      </c>
      <c r="H5" s="83" t="s">
        <v>275</v>
      </c>
    </row>
    <row r="6" spans="1:11" x14ac:dyDescent="0.25">
      <c r="A6" s="73" t="s">
        <v>274</v>
      </c>
      <c r="B6" s="72" t="s">
        <v>194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</row>
    <row r="7" spans="1:11" x14ac:dyDescent="0.25">
      <c r="A7" s="23" t="s">
        <v>273</v>
      </c>
      <c r="B7" s="22" t="s">
        <v>192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11" x14ac:dyDescent="0.25">
      <c r="A8" s="23" t="s">
        <v>272</v>
      </c>
      <c r="B8" s="22" t="s">
        <v>190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11" x14ac:dyDescent="0.25">
      <c r="A9" s="23" t="s">
        <v>271</v>
      </c>
      <c r="B9" s="22" t="s">
        <v>188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11" ht="22.5" x14ac:dyDescent="0.25">
      <c r="A10" s="23" t="s">
        <v>270</v>
      </c>
      <c r="B10" s="22" t="s">
        <v>186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11" x14ac:dyDescent="0.25">
      <c r="A11" s="23" t="s">
        <v>269</v>
      </c>
      <c r="B11" s="22" t="s">
        <v>184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11" x14ac:dyDescent="0.25">
      <c r="A12" s="23" t="s">
        <v>268</v>
      </c>
      <c r="B12" s="22" t="s">
        <v>182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11" ht="22.5" x14ac:dyDescent="0.25">
      <c r="A13" s="23" t="s">
        <v>267</v>
      </c>
      <c r="B13" s="22" t="s">
        <v>180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11" x14ac:dyDescent="0.25">
      <c r="A14" s="23" t="s">
        <v>266</v>
      </c>
      <c r="B14" s="22" t="s">
        <v>178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11" x14ac:dyDescent="0.25">
      <c r="A15" s="23" t="s">
        <v>265</v>
      </c>
      <c r="B15" s="22" t="s">
        <v>176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11" x14ac:dyDescent="0.25">
      <c r="A16" s="23" t="s">
        <v>264</v>
      </c>
      <c r="B16" s="22" t="s">
        <v>174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73" t="s">
        <v>263</v>
      </c>
      <c r="B17" s="72" t="s">
        <v>172</v>
      </c>
      <c r="C17" s="12">
        <v>0</v>
      </c>
      <c r="D17" s="12">
        <v>391870150</v>
      </c>
      <c r="E17" s="12">
        <v>51222029</v>
      </c>
      <c r="F17" s="12">
        <v>51222029</v>
      </c>
      <c r="G17" s="12">
        <v>443092179</v>
      </c>
      <c r="H17" s="12">
        <v>443092179</v>
      </c>
    </row>
    <row r="18" spans="1:8" x14ac:dyDescent="0.25">
      <c r="A18" s="23" t="s">
        <v>262</v>
      </c>
      <c r="B18" s="22" t="s">
        <v>261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3" t="s">
        <v>260</v>
      </c>
      <c r="B19" s="22" t="s">
        <v>166</v>
      </c>
      <c r="C19" s="21">
        <v>0</v>
      </c>
      <c r="D19" s="21">
        <v>191870150</v>
      </c>
      <c r="E19" s="21">
        <v>51222029</v>
      </c>
      <c r="F19" s="21">
        <v>51222029</v>
      </c>
      <c r="G19" s="21">
        <v>243092179</v>
      </c>
      <c r="H19" s="21">
        <v>243092179</v>
      </c>
    </row>
    <row r="20" spans="1:8" ht="22.5" x14ac:dyDescent="0.25">
      <c r="A20" s="23" t="s">
        <v>259</v>
      </c>
      <c r="B20" s="22" t="s">
        <v>258</v>
      </c>
      <c r="C20" s="21">
        <v>0</v>
      </c>
      <c r="D20" s="21">
        <v>200000000</v>
      </c>
      <c r="E20" s="21">
        <v>0</v>
      </c>
      <c r="F20" s="21">
        <v>0</v>
      </c>
      <c r="G20" s="21">
        <v>200000000</v>
      </c>
      <c r="H20" s="21">
        <v>200000000</v>
      </c>
    </row>
    <row r="21" spans="1:8" x14ac:dyDescent="0.25">
      <c r="A21" s="23" t="s">
        <v>257</v>
      </c>
      <c r="B21" s="22" t="s">
        <v>256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76" t="s">
        <v>255</v>
      </c>
      <c r="B22" s="75" t="s">
        <v>254</v>
      </c>
      <c r="C22" s="74">
        <v>0</v>
      </c>
      <c r="D22" s="88"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 x14ac:dyDescent="0.25">
      <c r="A23" s="76" t="s">
        <v>253</v>
      </c>
      <c r="B23" s="75" t="s">
        <v>158</v>
      </c>
      <c r="C23" s="74">
        <v>0</v>
      </c>
      <c r="D23" s="88">
        <v>0</v>
      </c>
      <c r="E23" s="74">
        <v>0</v>
      </c>
      <c r="F23" s="74">
        <v>0</v>
      </c>
      <c r="G23" s="74">
        <v>0</v>
      </c>
      <c r="H23" s="74">
        <v>0</v>
      </c>
    </row>
    <row r="24" spans="1:8" x14ac:dyDescent="0.25">
      <c r="A24" s="73" t="s">
        <v>252</v>
      </c>
      <c r="B24" s="72" t="s">
        <v>251</v>
      </c>
      <c r="C24" s="12">
        <v>77894023</v>
      </c>
      <c r="D24" s="12">
        <v>0</v>
      </c>
      <c r="E24" s="12">
        <v>0</v>
      </c>
      <c r="F24" s="12">
        <v>0</v>
      </c>
      <c r="G24" s="12">
        <v>0</v>
      </c>
      <c r="H24" s="12">
        <v>77894023</v>
      </c>
    </row>
    <row r="25" spans="1:8" x14ac:dyDescent="0.25">
      <c r="A25" s="23" t="s">
        <v>250</v>
      </c>
      <c r="B25" s="22" t="s">
        <v>249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22.5" x14ac:dyDescent="0.25">
      <c r="A26" s="76" t="s">
        <v>33</v>
      </c>
      <c r="B26" s="75" t="s">
        <v>209</v>
      </c>
      <c r="C26" s="74">
        <v>77894023</v>
      </c>
      <c r="D26" s="88">
        <v>0</v>
      </c>
      <c r="E26" s="74">
        <v>0</v>
      </c>
      <c r="F26" s="74">
        <v>0</v>
      </c>
      <c r="G26" s="74">
        <v>0</v>
      </c>
      <c r="H26" s="74">
        <v>77894023</v>
      </c>
    </row>
    <row r="27" spans="1:8" ht="12.75" x14ac:dyDescent="0.25">
      <c r="A27" s="252" t="s">
        <v>153</v>
      </c>
      <c r="B27" s="235"/>
      <c r="C27" s="12">
        <v>77894023</v>
      </c>
      <c r="D27" s="12">
        <v>391870150</v>
      </c>
      <c r="E27" s="12">
        <v>51222029</v>
      </c>
      <c r="F27" s="12">
        <v>51222029</v>
      </c>
      <c r="G27" s="12">
        <v>443092179</v>
      </c>
      <c r="H27" s="12">
        <v>520986202</v>
      </c>
    </row>
    <row r="28" spans="1:8" x14ac:dyDescent="0.25">
      <c r="C28" s="67"/>
      <c r="D28" s="67"/>
      <c r="E28" s="67"/>
      <c r="F28" s="67"/>
      <c r="G28" s="67"/>
      <c r="H28" s="67"/>
    </row>
    <row r="29" spans="1:8" x14ac:dyDescent="0.25">
      <c r="A29" s="73" t="s">
        <v>248</v>
      </c>
      <c r="B29" s="72" t="s">
        <v>247</v>
      </c>
      <c r="C29" s="87">
        <v>0</v>
      </c>
      <c r="D29" s="87">
        <v>0</v>
      </c>
      <c r="E29" s="87">
        <v>0</v>
      </c>
      <c r="F29" s="87">
        <v>0</v>
      </c>
      <c r="G29" s="12">
        <v>46198626</v>
      </c>
      <c r="H29" s="12">
        <v>46198626</v>
      </c>
    </row>
    <row r="30" spans="1:8" ht="22.5" x14ac:dyDescent="0.25">
      <c r="A30" s="38" t="s">
        <v>246</v>
      </c>
      <c r="B30" s="37" t="s">
        <v>245</v>
      </c>
      <c r="C30" s="86">
        <v>0</v>
      </c>
      <c r="D30" s="86">
        <v>0</v>
      </c>
      <c r="E30" s="86">
        <v>0</v>
      </c>
      <c r="F30" s="86">
        <v>0</v>
      </c>
      <c r="G30" s="24">
        <v>0</v>
      </c>
      <c r="H30" s="24">
        <v>0</v>
      </c>
    </row>
    <row r="31" spans="1:8" x14ac:dyDescent="0.25">
      <c r="C31" s="67"/>
      <c r="D31" s="67"/>
      <c r="E31" s="67"/>
      <c r="F31" s="67"/>
      <c r="G31" s="67"/>
      <c r="H31" s="67"/>
    </row>
    <row r="32" spans="1:8" ht="12.75" x14ac:dyDescent="0.25">
      <c r="A32" s="252" t="s">
        <v>82</v>
      </c>
      <c r="B32" s="235"/>
      <c r="C32" s="12">
        <f t="shared" ref="C32:H32" si="0">C30+C29+C27</f>
        <v>77894023</v>
      </c>
      <c r="D32" s="12">
        <f t="shared" si="0"/>
        <v>391870150</v>
      </c>
      <c r="E32" s="12">
        <f t="shared" si="0"/>
        <v>51222029</v>
      </c>
      <c r="F32" s="12">
        <f t="shared" si="0"/>
        <v>51222029</v>
      </c>
      <c r="G32" s="12">
        <f t="shared" si="0"/>
        <v>489290805</v>
      </c>
      <c r="H32" s="12">
        <f t="shared" si="0"/>
        <v>567184828</v>
      </c>
    </row>
    <row r="33" spans="1:1" x14ac:dyDescent="0.25">
      <c r="A33" s="9" t="s">
        <v>603</v>
      </c>
    </row>
    <row r="34" spans="1:1" x14ac:dyDescent="0.25">
      <c r="A34" s="9" t="s">
        <v>244</v>
      </c>
    </row>
  </sheetData>
  <mergeCells count="4">
    <mergeCell ref="A1:D1"/>
    <mergeCell ref="A2:D2"/>
    <mergeCell ref="A32:B32"/>
    <mergeCell ref="A27:B2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8" activeCellId="1" sqref="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57" customFormat="1" ht="12.75" x14ac:dyDescent="0.25">
      <c r="A1" s="369" t="s">
        <v>88</v>
      </c>
      <c r="B1" s="370"/>
      <c r="C1" s="370"/>
      <c r="D1" s="370"/>
      <c r="E1" s="370"/>
      <c r="F1" s="370"/>
      <c r="G1" s="371"/>
      <c r="H1" s="8" t="s">
        <v>87</v>
      </c>
      <c r="I1" s="369" t="s">
        <v>88</v>
      </c>
      <c r="J1" s="370"/>
      <c r="K1" s="370"/>
      <c r="L1" s="370"/>
      <c r="M1" s="370"/>
      <c r="N1" s="370"/>
      <c r="O1" s="371"/>
      <c r="P1" s="8" t="s">
        <v>87</v>
      </c>
    </row>
    <row r="2" spans="1:16" s="57" customFormat="1" ht="12.75" x14ac:dyDescent="0.25">
      <c r="A2" s="369" t="s">
        <v>235</v>
      </c>
      <c r="B2" s="370"/>
      <c r="C2" s="370"/>
      <c r="D2" s="370"/>
      <c r="E2" s="370"/>
      <c r="F2" s="370"/>
      <c r="G2" s="371"/>
      <c r="H2" s="8" t="s">
        <v>243</v>
      </c>
      <c r="I2" s="369" t="s">
        <v>235</v>
      </c>
      <c r="J2" s="370"/>
      <c r="K2" s="370"/>
      <c r="L2" s="370"/>
      <c r="M2" s="370"/>
      <c r="N2" s="370"/>
      <c r="O2" s="371"/>
      <c r="P2" s="8" t="s">
        <v>243</v>
      </c>
    </row>
    <row r="3" spans="1:16" s="57" customFormat="1" ht="12.75" x14ac:dyDescent="0.25">
      <c r="A3" s="372" t="s">
        <v>114</v>
      </c>
      <c r="B3" s="373"/>
      <c r="C3" s="373"/>
      <c r="D3" s="373"/>
      <c r="E3" s="373"/>
      <c r="F3" s="373"/>
      <c r="G3" s="374"/>
      <c r="H3" s="28"/>
      <c r="I3" s="372" t="s">
        <v>114</v>
      </c>
      <c r="J3" s="373"/>
      <c r="K3" s="373"/>
      <c r="L3" s="373"/>
      <c r="M3" s="373"/>
      <c r="N3" s="373"/>
      <c r="O3" s="374"/>
      <c r="P3" s="28"/>
    </row>
    <row r="4" spans="1:16" s="57" customFormat="1" x14ac:dyDescent="0.25"/>
    <row r="5" spans="1:16" s="57" customFormat="1" ht="12.75" x14ac:dyDescent="0.25">
      <c r="A5" s="240" t="s">
        <v>242</v>
      </c>
      <c r="B5" s="368"/>
      <c r="C5" s="368"/>
      <c r="D5" s="368"/>
      <c r="E5" s="368"/>
      <c r="F5" s="368"/>
      <c r="G5" s="59" t="s">
        <v>234</v>
      </c>
      <c r="H5" s="60">
        <v>0</v>
      </c>
      <c r="I5" s="240" t="s">
        <v>241</v>
      </c>
      <c r="J5" s="368"/>
      <c r="K5" s="368"/>
      <c r="L5" s="368"/>
      <c r="M5" s="368"/>
      <c r="N5" s="368"/>
      <c r="O5" s="63" t="s">
        <v>234</v>
      </c>
      <c r="P5" s="58">
        <v>0</v>
      </c>
    </row>
    <row r="6" spans="1:16" s="54" customFormat="1" ht="9" x14ac:dyDescent="0.25">
      <c r="A6" s="56" t="s">
        <v>112</v>
      </c>
      <c r="B6" s="56"/>
      <c r="C6" s="56">
        <v>0</v>
      </c>
      <c r="D6" s="56">
        <v>1</v>
      </c>
      <c r="E6" s="56">
        <v>2</v>
      </c>
      <c r="F6" s="56">
        <v>3</v>
      </c>
      <c r="G6" s="56">
        <v>4</v>
      </c>
      <c r="H6" s="56">
        <v>5</v>
      </c>
      <c r="I6" s="56" t="s">
        <v>112</v>
      </c>
      <c r="J6" s="56"/>
      <c r="K6" s="56">
        <v>6</v>
      </c>
      <c r="L6" s="56">
        <v>8</v>
      </c>
      <c r="M6" s="56" t="s">
        <v>82</v>
      </c>
    </row>
    <row r="7" spans="1:16" s="54" customFormat="1" ht="36" x14ac:dyDescent="0.25">
      <c r="A7" s="55" t="s">
        <v>111</v>
      </c>
      <c r="B7" s="55" t="s">
        <v>1</v>
      </c>
      <c r="C7" s="55" t="s">
        <v>139</v>
      </c>
      <c r="D7" s="55" t="s">
        <v>138</v>
      </c>
      <c r="E7" s="55" t="s">
        <v>137</v>
      </c>
      <c r="F7" s="55" t="s">
        <v>136</v>
      </c>
      <c r="G7" s="55" t="s">
        <v>135</v>
      </c>
      <c r="H7" s="55" t="s">
        <v>134</v>
      </c>
      <c r="I7" s="55" t="s">
        <v>111</v>
      </c>
      <c r="J7" s="55" t="s">
        <v>1</v>
      </c>
      <c r="K7" s="55" t="s">
        <v>109</v>
      </c>
      <c r="L7" s="55" t="s">
        <v>110</v>
      </c>
      <c r="M7" s="55" t="s">
        <v>108</v>
      </c>
    </row>
    <row r="8" spans="1:16" x14ac:dyDescent="0.25">
      <c r="A8" s="53" t="s">
        <v>233</v>
      </c>
      <c r="C8" s="67"/>
      <c r="D8" s="67"/>
      <c r="E8" s="67"/>
      <c r="F8" s="67"/>
      <c r="G8" s="67"/>
      <c r="H8" s="67"/>
      <c r="I8" s="53" t="s">
        <v>233</v>
      </c>
      <c r="K8" s="67"/>
      <c r="L8" s="67"/>
      <c r="M8" s="67"/>
    </row>
    <row r="9" spans="1:16" ht="12.75" x14ac:dyDescent="0.25">
      <c r="A9" s="358" t="s">
        <v>229</v>
      </c>
      <c r="B9" s="359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21500000</v>
      </c>
      <c r="I9" s="358" t="s">
        <v>229</v>
      </c>
      <c r="J9" s="359"/>
      <c r="K9" s="12">
        <v>0</v>
      </c>
      <c r="L9" s="12">
        <v>0</v>
      </c>
      <c r="M9" s="12">
        <f t="shared" ref="M9:M14" si="0">SUM(K9:L9)+ SUM(C9:H9)</f>
        <v>21500000</v>
      </c>
    </row>
    <row r="10" spans="1:16" ht="12.75" x14ac:dyDescent="0.25">
      <c r="A10" s="356" t="s">
        <v>90</v>
      </c>
      <c r="B10" s="357"/>
      <c r="C10" s="24">
        <v>205000</v>
      </c>
      <c r="D10" s="24">
        <v>0</v>
      </c>
      <c r="E10" s="24">
        <v>0</v>
      </c>
      <c r="F10" s="24">
        <v>0</v>
      </c>
      <c r="G10" s="24">
        <v>0</v>
      </c>
      <c r="H10" s="24">
        <v>485858164</v>
      </c>
      <c r="I10" s="356" t="s">
        <v>90</v>
      </c>
      <c r="J10" s="357"/>
      <c r="K10" s="24">
        <v>0</v>
      </c>
      <c r="L10" s="24">
        <v>0</v>
      </c>
      <c r="M10" s="24">
        <f t="shared" si="0"/>
        <v>486063164</v>
      </c>
    </row>
    <row r="11" spans="1:16" ht="12.75" x14ac:dyDescent="0.25">
      <c r="A11" s="356" t="s">
        <v>604</v>
      </c>
      <c r="B11" s="357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3900000</v>
      </c>
      <c r="I11" s="356" t="s">
        <v>604</v>
      </c>
      <c r="J11" s="357"/>
      <c r="K11" s="24">
        <v>0</v>
      </c>
      <c r="L11" s="24">
        <v>0</v>
      </c>
      <c r="M11" s="24">
        <f t="shared" si="0"/>
        <v>3900000</v>
      </c>
    </row>
    <row r="12" spans="1:16" ht="12.75" x14ac:dyDescent="0.25">
      <c r="A12" s="356" t="s">
        <v>103</v>
      </c>
      <c r="B12" s="35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3900000</v>
      </c>
      <c r="I12" s="356" t="s">
        <v>103</v>
      </c>
      <c r="J12" s="357"/>
      <c r="K12" s="24">
        <v>0</v>
      </c>
      <c r="L12" s="24">
        <v>0</v>
      </c>
      <c r="M12" s="24">
        <f t="shared" si="0"/>
        <v>3900000</v>
      </c>
    </row>
    <row r="13" spans="1:16" ht="12.75" x14ac:dyDescent="0.25">
      <c r="A13" s="366" t="s">
        <v>232</v>
      </c>
      <c r="B13" s="367"/>
      <c r="C13" s="43"/>
      <c r="D13" s="43"/>
      <c r="E13" s="43"/>
      <c r="F13" s="43"/>
      <c r="G13" s="43"/>
      <c r="H13" s="43"/>
      <c r="I13" s="366" t="s">
        <v>232</v>
      </c>
      <c r="J13" s="367"/>
      <c r="K13" s="43"/>
      <c r="L13" s="43"/>
      <c r="M13" s="43">
        <f t="shared" si="0"/>
        <v>0</v>
      </c>
    </row>
    <row r="14" spans="1:16" ht="12.75" x14ac:dyDescent="0.25">
      <c r="A14" s="366" t="s">
        <v>231</v>
      </c>
      <c r="B14" s="367"/>
      <c r="C14" s="43">
        <v>205000</v>
      </c>
      <c r="D14" s="43">
        <v>0</v>
      </c>
      <c r="E14" s="43">
        <v>0</v>
      </c>
      <c r="F14" s="43">
        <v>0</v>
      </c>
      <c r="G14" s="43">
        <v>0</v>
      </c>
      <c r="H14" s="43">
        <v>489758164</v>
      </c>
      <c r="I14" s="366" t="s">
        <v>231</v>
      </c>
      <c r="J14" s="367"/>
      <c r="K14" s="43">
        <v>0</v>
      </c>
      <c r="L14" s="43">
        <v>0</v>
      </c>
      <c r="M14" s="43">
        <f t="shared" si="0"/>
        <v>489963164</v>
      </c>
    </row>
    <row r="15" spans="1:16" x14ac:dyDescent="0.25">
      <c r="A15" s="53" t="s">
        <v>230</v>
      </c>
      <c r="C15" s="67"/>
      <c r="D15" s="67"/>
      <c r="E15" s="67"/>
      <c r="F15" s="67"/>
      <c r="G15" s="67"/>
      <c r="H15" s="67"/>
      <c r="I15" s="53" t="s">
        <v>230</v>
      </c>
      <c r="K15" s="67"/>
      <c r="L15" s="67"/>
      <c r="M15" s="67"/>
    </row>
    <row r="16" spans="1:16" ht="12.75" x14ac:dyDescent="0.25">
      <c r="A16" s="358" t="s">
        <v>229</v>
      </c>
      <c r="B16" s="359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358" t="s">
        <v>229</v>
      </c>
      <c r="J16" s="359"/>
      <c r="K16" s="12">
        <v>0</v>
      </c>
      <c r="L16" s="12">
        <v>0</v>
      </c>
      <c r="M16" s="12">
        <f>SUM(K16:L16)+ SUM(C16:H16)</f>
        <v>0</v>
      </c>
    </row>
    <row r="17" spans="1:13" ht="12.75" x14ac:dyDescent="0.25">
      <c r="A17" s="356" t="s">
        <v>90</v>
      </c>
      <c r="B17" s="35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56" t="s">
        <v>90</v>
      </c>
      <c r="J17" s="357"/>
      <c r="K17" s="24">
        <v>0</v>
      </c>
      <c r="L17" s="24">
        <v>0</v>
      </c>
      <c r="M17" s="24">
        <f>SUM(K17:L17)+ SUM(C17:H17)</f>
        <v>0</v>
      </c>
    </row>
    <row r="18" spans="1:13" ht="12.75" x14ac:dyDescent="0.25">
      <c r="A18" s="356" t="s">
        <v>604</v>
      </c>
      <c r="B18" s="35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56" t="s">
        <v>604</v>
      </c>
      <c r="J18" s="357"/>
      <c r="K18" s="24">
        <v>0</v>
      </c>
      <c r="L18" s="24">
        <v>0</v>
      </c>
      <c r="M18" s="24">
        <f>SUM(K18:L18)+ SUM(C18:H18)</f>
        <v>0</v>
      </c>
    </row>
    <row r="19" spans="1:13" ht="12.75" x14ac:dyDescent="0.25">
      <c r="A19" s="356" t="s">
        <v>103</v>
      </c>
      <c r="B19" s="35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56" t="s">
        <v>103</v>
      </c>
      <c r="J19" s="357"/>
      <c r="K19" s="24">
        <v>0</v>
      </c>
      <c r="L19" s="24">
        <v>0</v>
      </c>
      <c r="M19" s="24">
        <f>SUM(K19:L19)+ SUM(C19:H19)</f>
        <v>0</v>
      </c>
    </row>
    <row r="20" spans="1:13" x14ac:dyDescent="0.25">
      <c r="A20" s="53"/>
      <c r="C20" s="67"/>
      <c r="D20" s="67"/>
      <c r="E20" s="67"/>
      <c r="F20" s="67"/>
      <c r="G20" s="67"/>
      <c r="H20" s="67"/>
      <c r="I20" s="53"/>
      <c r="K20" s="67"/>
      <c r="L20" s="67"/>
      <c r="M20" s="67"/>
    </row>
    <row r="21" spans="1:13" x14ac:dyDescent="0.25">
      <c r="A21" s="53" t="s">
        <v>228</v>
      </c>
      <c r="C21" s="67"/>
      <c r="D21" s="67"/>
      <c r="E21" s="67"/>
      <c r="F21" s="67"/>
      <c r="G21" s="67"/>
      <c r="H21" s="67"/>
      <c r="I21" s="53" t="s">
        <v>228</v>
      </c>
      <c r="K21" s="67"/>
      <c r="L21" s="67"/>
      <c r="M21" s="67"/>
    </row>
    <row r="22" spans="1:13" ht="12.75" x14ac:dyDescent="0.25">
      <c r="A22" s="358" t="s">
        <v>227</v>
      </c>
      <c r="B22" s="359"/>
      <c r="C22" s="12">
        <v>205000</v>
      </c>
      <c r="D22" s="12">
        <v>0</v>
      </c>
      <c r="E22" s="12">
        <v>0</v>
      </c>
      <c r="F22" s="12">
        <v>0</v>
      </c>
      <c r="G22" s="12">
        <v>0</v>
      </c>
      <c r="H22" s="12">
        <v>511258164</v>
      </c>
      <c r="I22" s="358" t="s">
        <v>227</v>
      </c>
      <c r="J22" s="359"/>
      <c r="K22" s="12">
        <v>0</v>
      </c>
      <c r="L22" s="12">
        <v>0</v>
      </c>
      <c r="M22" s="12">
        <f t="shared" ref="M22:M27" si="1">SUM(K22:L22)+ SUM(C22:H22)</f>
        <v>511463164</v>
      </c>
    </row>
    <row r="23" spans="1:13" ht="27" x14ac:dyDescent="0.25">
      <c r="A23" s="62">
        <v>205</v>
      </c>
      <c r="B23" s="61" t="s">
        <v>240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4456448</v>
      </c>
      <c r="I23" s="62">
        <v>205</v>
      </c>
      <c r="J23" s="61" t="s">
        <v>240</v>
      </c>
      <c r="K23" s="43">
        <v>0</v>
      </c>
      <c r="L23" s="43">
        <v>0</v>
      </c>
      <c r="M23" s="43">
        <f t="shared" si="1"/>
        <v>4456448</v>
      </c>
    </row>
    <row r="24" spans="1:13" x14ac:dyDescent="0.25">
      <c r="A24" s="62">
        <v>213</v>
      </c>
      <c r="B24" s="61" t="s">
        <v>239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2236540</v>
      </c>
      <c r="I24" s="62">
        <v>213</v>
      </c>
      <c r="J24" s="61" t="s">
        <v>239</v>
      </c>
      <c r="K24" s="43">
        <v>0</v>
      </c>
      <c r="L24" s="43">
        <v>0</v>
      </c>
      <c r="M24" s="43">
        <f t="shared" si="1"/>
        <v>2236540</v>
      </c>
    </row>
    <row r="25" spans="1:13" ht="18" x14ac:dyDescent="0.25">
      <c r="A25" s="62">
        <v>215</v>
      </c>
      <c r="B25" s="61" t="s">
        <v>238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1413634</v>
      </c>
      <c r="I25" s="62">
        <v>215</v>
      </c>
      <c r="J25" s="61" t="s">
        <v>238</v>
      </c>
      <c r="K25" s="43">
        <v>0</v>
      </c>
      <c r="L25" s="43">
        <v>0</v>
      </c>
      <c r="M25" s="43">
        <f t="shared" si="1"/>
        <v>1413634</v>
      </c>
    </row>
    <row r="26" spans="1:13" x14ac:dyDescent="0.25">
      <c r="A26" s="62">
        <v>218</v>
      </c>
      <c r="B26" s="61" t="s">
        <v>237</v>
      </c>
      <c r="C26" s="43">
        <v>205000</v>
      </c>
      <c r="D26" s="43">
        <v>0</v>
      </c>
      <c r="E26" s="43">
        <v>0</v>
      </c>
      <c r="F26" s="43">
        <v>0</v>
      </c>
      <c r="G26" s="43">
        <v>0</v>
      </c>
      <c r="H26" s="43">
        <v>29147603</v>
      </c>
      <c r="I26" s="62">
        <v>218</v>
      </c>
      <c r="J26" s="61" t="s">
        <v>237</v>
      </c>
      <c r="K26" s="43">
        <v>0</v>
      </c>
      <c r="L26" s="43">
        <v>0</v>
      </c>
      <c r="M26" s="43">
        <f t="shared" si="1"/>
        <v>29352603</v>
      </c>
    </row>
    <row r="27" spans="1:13" ht="18" x14ac:dyDescent="0.25">
      <c r="A27" s="62">
        <v>231</v>
      </c>
      <c r="B27" s="61" t="s">
        <v>236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474003939</v>
      </c>
      <c r="I27" s="62">
        <v>231</v>
      </c>
      <c r="J27" s="61" t="s">
        <v>236</v>
      </c>
      <c r="K27" s="43">
        <v>0</v>
      </c>
      <c r="L27" s="43">
        <v>0</v>
      </c>
      <c r="M27" s="43">
        <f t="shared" si="1"/>
        <v>474003939</v>
      </c>
    </row>
    <row r="28" spans="1:13" x14ac:dyDescent="0.25">
      <c r="A28" s="62"/>
      <c r="B28" s="61"/>
      <c r="C28" s="43"/>
      <c r="D28" s="43"/>
      <c r="E28" s="43"/>
      <c r="F28" s="43"/>
      <c r="G28" s="43"/>
      <c r="H28" s="43"/>
      <c r="I28" s="62"/>
      <c r="J28" s="61"/>
      <c r="K28" s="43"/>
      <c r="L28" s="43"/>
      <c r="M28" s="43"/>
    </row>
    <row r="29" spans="1:13" ht="12.75" x14ac:dyDescent="0.25">
      <c r="A29" s="356" t="s">
        <v>79</v>
      </c>
      <c r="B29" s="357"/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356" t="s">
        <v>79</v>
      </c>
      <c r="J29" s="357"/>
      <c r="K29" s="24">
        <v>0</v>
      </c>
      <c r="L29" s="24">
        <v>0</v>
      </c>
      <c r="M29" s="24">
        <f>SUM(K29:L29)+ SUM(C29:H29)</f>
        <v>0</v>
      </c>
    </row>
    <row r="30" spans="1:13" x14ac:dyDescent="0.25">
      <c r="A30" s="62"/>
      <c r="B30" s="61"/>
      <c r="C30" s="43"/>
      <c r="D30" s="43"/>
      <c r="E30" s="43"/>
      <c r="F30" s="43"/>
      <c r="G30" s="43"/>
      <c r="H30" s="43"/>
      <c r="I30" s="62"/>
      <c r="J30" s="61"/>
      <c r="K30" s="43"/>
      <c r="L30" s="43"/>
      <c r="M30" s="43"/>
    </row>
    <row r="31" spans="1:13" x14ac:dyDescent="0.25">
      <c r="A31" s="53" t="s">
        <v>226</v>
      </c>
      <c r="C31" s="67"/>
      <c r="D31" s="67"/>
      <c r="E31" s="67"/>
      <c r="F31" s="67"/>
      <c r="G31" s="67"/>
      <c r="H31" s="67"/>
      <c r="I31" s="53" t="s">
        <v>226</v>
      </c>
      <c r="K31" s="67"/>
      <c r="L31" s="67"/>
      <c r="M31" s="67"/>
    </row>
    <row r="32" spans="1:13" x14ac:dyDescent="0.25">
      <c r="A32" s="85"/>
      <c r="B32" s="84"/>
      <c r="C32" s="3"/>
      <c r="D32" s="3"/>
      <c r="E32" s="3"/>
      <c r="F32" s="3"/>
      <c r="G32" s="3"/>
      <c r="H32" s="3"/>
      <c r="I32" s="85"/>
      <c r="J32" s="84"/>
      <c r="K32" s="3"/>
      <c r="L32" s="3"/>
      <c r="M32" s="3"/>
    </row>
    <row r="33" spans="1:6" ht="9.9499999999999993" customHeight="1" x14ac:dyDescent="0.25">
      <c r="A33" s="9" t="s">
        <v>101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225</v>
      </c>
      <c r="B34" s="10"/>
      <c r="C34" s="9"/>
      <c r="D34" s="9"/>
      <c r="E34" s="9"/>
      <c r="F34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29:B29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E11" sqref="E11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53" t="s">
        <v>88</v>
      </c>
      <c r="B1" s="235"/>
      <c r="C1" s="235"/>
      <c r="D1" s="235"/>
      <c r="E1" s="235"/>
      <c r="F1" s="32" t="s">
        <v>87</v>
      </c>
    </row>
    <row r="2" spans="1:7" ht="12.75" x14ac:dyDescent="0.25">
      <c r="A2" s="256" t="s">
        <v>213</v>
      </c>
      <c r="B2" s="257"/>
      <c r="C2" s="257"/>
      <c r="D2" s="257"/>
      <c r="E2" s="257"/>
      <c r="F2" s="31" t="s">
        <v>224</v>
      </c>
    </row>
    <row r="3" spans="1:7" ht="12.75" x14ac:dyDescent="0.25">
      <c r="A3" s="258" t="s">
        <v>92</v>
      </c>
      <c r="B3" s="259"/>
      <c r="C3" s="259"/>
      <c r="D3" s="259"/>
      <c r="E3" s="259"/>
      <c r="F3" s="30" t="s">
        <v>223</v>
      </c>
    </row>
    <row r="5" spans="1:7" ht="12.75" x14ac:dyDescent="0.25">
      <c r="A5" s="338" t="s">
        <v>222</v>
      </c>
      <c r="B5" s="339"/>
      <c r="C5" s="339"/>
      <c r="D5" s="339"/>
      <c r="E5" s="339"/>
      <c r="F5" s="339"/>
    </row>
    <row r="6" spans="1:7" ht="45" x14ac:dyDescent="0.25">
      <c r="A6" s="47" t="s">
        <v>91</v>
      </c>
      <c r="B6" s="47" t="s">
        <v>1</v>
      </c>
      <c r="C6" s="47" t="s">
        <v>80</v>
      </c>
      <c r="D6" s="47" t="s">
        <v>90</v>
      </c>
      <c r="E6" s="47" t="s">
        <v>604</v>
      </c>
      <c r="F6" s="47" t="s">
        <v>103</v>
      </c>
    </row>
    <row r="7" spans="1:7" x14ac:dyDescent="0.25">
      <c r="A7" s="46"/>
      <c r="B7" s="37" t="s">
        <v>81</v>
      </c>
      <c r="C7" s="24">
        <v>0</v>
      </c>
      <c r="D7" s="24">
        <v>0</v>
      </c>
      <c r="E7" s="24">
        <v>0</v>
      </c>
      <c r="F7" s="24">
        <v>0</v>
      </c>
    </row>
    <row r="8" spans="1:7" x14ac:dyDescent="0.25">
      <c r="A8" s="46"/>
      <c r="B8" s="37" t="s">
        <v>79</v>
      </c>
      <c r="C8" s="24">
        <v>0</v>
      </c>
      <c r="D8" s="24">
        <v>0</v>
      </c>
      <c r="E8" s="24">
        <v>0</v>
      </c>
      <c r="F8" s="24">
        <v>0</v>
      </c>
    </row>
    <row r="9" spans="1:7" x14ac:dyDescent="0.25">
      <c r="A9" s="48"/>
      <c r="B9" s="49"/>
      <c r="C9" s="48"/>
      <c r="D9" s="48"/>
      <c r="E9" s="48"/>
      <c r="F9" s="48"/>
    </row>
    <row r="10" spans="1:7" ht="12.75" x14ac:dyDescent="0.25">
      <c r="A10" s="338" t="s">
        <v>221</v>
      </c>
      <c r="B10" s="339"/>
      <c r="C10" s="339"/>
      <c r="D10" s="339"/>
      <c r="E10" s="339"/>
      <c r="F10" s="339"/>
    </row>
    <row r="11" spans="1:7" ht="45" x14ac:dyDescent="0.25">
      <c r="A11" s="47" t="s">
        <v>91</v>
      </c>
      <c r="B11" s="47" t="s">
        <v>1</v>
      </c>
      <c r="C11" s="47" t="s">
        <v>80</v>
      </c>
      <c r="D11" s="47" t="s">
        <v>90</v>
      </c>
      <c r="E11" s="190" t="s">
        <v>604</v>
      </c>
      <c r="F11" s="47" t="s">
        <v>103</v>
      </c>
    </row>
    <row r="12" spans="1:7" x14ac:dyDescent="0.25">
      <c r="A12" s="46"/>
      <c r="B12" s="37" t="s">
        <v>89</v>
      </c>
      <c r="C12" s="24">
        <v>0</v>
      </c>
      <c r="D12" s="24">
        <v>0</v>
      </c>
      <c r="E12" s="24">
        <v>0</v>
      </c>
      <c r="F12" s="24">
        <v>0</v>
      </c>
    </row>
    <row r="13" spans="1:7" x14ac:dyDescent="0.25">
      <c r="A13" s="46"/>
      <c r="B13" s="37" t="s">
        <v>79</v>
      </c>
      <c r="C13" s="24">
        <v>0</v>
      </c>
      <c r="D13" s="24">
        <v>191870150</v>
      </c>
      <c r="E13" s="24">
        <v>51222029</v>
      </c>
      <c r="F13" s="24">
        <v>51222029</v>
      </c>
    </row>
    <row r="14" spans="1:7" x14ac:dyDescent="0.25">
      <c r="A14" s="50">
        <v>1068</v>
      </c>
      <c r="B14" s="22" t="s">
        <v>220</v>
      </c>
      <c r="C14" s="21">
        <v>0</v>
      </c>
      <c r="D14" s="21">
        <v>0</v>
      </c>
      <c r="E14" s="21">
        <v>47994388</v>
      </c>
      <c r="F14" s="21">
        <v>47994388</v>
      </c>
    </row>
    <row r="15" spans="1:7" x14ac:dyDescent="0.25">
      <c r="A15" s="45">
        <v>1311</v>
      </c>
      <c r="B15" s="44" t="s">
        <v>219</v>
      </c>
      <c r="C15" s="43">
        <v>0</v>
      </c>
      <c r="D15" s="43">
        <v>191870150</v>
      </c>
      <c r="E15" s="43">
        <v>3227641</v>
      </c>
      <c r="F15" s="43">
        <v>3227641</v>
      </c>
    </row>
    <row r="16" spans="1:7" ht="9.9499999999999993" customHeight="1" x14ac:dyDescent="0.25">
      <c r="A16" s="9" t="s">
        <v>218</v>
      </c>
      <c r="B16" s="10"/>
      <c r="C16" s="9"/>
      <c r="D16" s="9"/>
      <c r="E16" s="9"/>
      <c r="F16" s="9"/>
      <c r="G16" s="9"/>
    </row>
    <row r="17" spans="1:7" ht="9.9499999999999993" customHeight="1" x14ac:dyDescent="0.25">
      <c r="A17" s="9"/>
      <c r="B17" s="10"/>
      <c r="C17" s="9"/>
      <c r="D17" s="9"/>
      <c r="E17" s="9"/>
      <c r="F17" s="9"/>
      <c r="G17" s="9"/>
    </row>
    <row r="18" spans="1:7" ht="9.9499999999999993" customHeight="1" x14ac:dyDescent="0.25">
      <c r="A18" s="9"/>
      <c r="B18" s="10"/>
      <c r="C18" s="9"/>
      <c r="D18" s="9"/>
      <c r="E18" s="9"/>
      <c r="F18" s="9"/>
      <c r="G18" s="9"/>
    </row>
    <row r="19" spans="1:7" ht="9.9499999999999993" customHeight="1" x14ac:dyDescent="0.25">
      <c r="A19" s="9"/>
      <c r="B19" s="10"/>
      <c r="C19" s="9"/>
      <c r="D19" s="9"/>
      <c r="E19" s="9"/>
      <c r="F19" s="9"/>
      <c r="G19" s="9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orientation="landscape" useFirstPageNumber="1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E7" sqref="E7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53" t="s">
        <v>88</v>
      </c>
      <c r="B1" s="235"/>
      <c r="C1" s="235"/>
      <c r="D1" s="235"/>
      <c r="E1" s="235"/>
      <c r="F1" s="32" t="s">
        <v>87</v>
      </c>
    </row>
    <row r="2" spans="1:7" ht="12.75" x14ac:dyDescent="0.25">
      <c r="A2" s="256" t="s">
        <v>213</v>
      </c>
      <c r="B2" s="257"/>
      <c r="C2" s="257"/>
      <c r="D2" s="257"/>
      <c r="E2" s="257"/>
      <c r="F2" s="31" t="s">
        <v>217</v>
      </c>
    </row>
    <row r="3" spans="1:7" ht="12.75" x14ac:dyDescent="0.25">
      <c r="A3" s="258" t="s">
        <v>92</v>
      </c>
      <c r="B3" s="259"/>
      <c r="C3" s="259"/>
      <c r="D3" s="259"/>
      <c r="E3" s="259"/>
      <c r="F3" s="30"/>
    </row>
    <row r="4" spans="1:7" x14ac:dyDescent="0.25">
      <c r="D4" s="1" t="s">
        <v>216</v>
      </c>
    </row>
    <row r="5" spans="1:7" ht="12.75" x14ac:dyDescent="0.25">
      <c r="A5" s="338" t="s">
        <v>215</v>
      </c>
      <c r="B5" s="339"/>
      <c r="C5" s="339"/>
      <c r="D5" s="339"/>
      <c r="E5" s="339"/>
      <c r="F5" s="339"/>
    </row>
    <row r="6" spans="1:7" ht="45" x14ac:dyDescent="0.25">
      <c r="A6" s="47" t="s">
        <v>91</v>
      </c>
      <c r="B6" s="47" t="s">
        <v>1</v>
      </c>
      <c r="C6" s="47" t="s">
        <v>80</v>
      </c>
      <c r="D6" s="47" t="s">
        <v>90</v>
      </c>
      <c r="E6" s="47" t="s">
        <v>604</v>
      </c>
      <c r="F6" s="47" t="s">
        <v>103</v>
      </c>
    </row>
    <row r="7" spans="1:7" x14ac:dyDescent="0.25">
      <c r="A7" s="46"/>
      <c r="B7" s="37" t="s">
        <v>81</v>
      </c>
      <c r="C7" s="24">
        <v>56394023</v>
      </c>
      <c r="D7" s="24">
        <v>0</v>
      </c>
      <c r="E7" s="24">
        <v>0</v>
      </c>
      <c r="F7" s="24">
        <v>0</v>
      </c>
    </row>
    <row r="8" spans="1:7" x14ac:dyDescent="0.25">
      <c r="A8" s="50">
        <v>1641</v>
      </c>
      <c r="B8" s="22" t="s">
        <v>71</v>
      </c>
      <c r="C8" s="21">
        <v>56394023</v>
      </c>
      <c r="D8" s="21">
        <v>0</v>
      </c>
      <c r="E8" s="21">
        <v>0</v>
      </c>
      <c r="F8" s="21">
        <v>0</v>
      </c>
    </row>
    <row r="9" spans="1:7" x14ac:dyDescent="0.25">
      <c r="A9" s="45"/>
      <c r="B9" s="44"/>
      <c r="C9" s="43"/>
      <c r="D9" s="43"/>
      <c r="E9" s="43"/>
      <c r="F9" s="43"/>
    </row>
    <row r="10" spans="1:7" x14ac:dyDescent="0.25">
      <c r="A10" s="46"/>
      <c r="B10" s="37" t="s">
        <v>79</v>
      </c>
      <c r="C10" s="24">
        <v>0</v>
      </c>
      <c r="D10" s="24">
        <v>200000000</v>
      </c>
      <c r="E10" s="24">
        <v>0</v>
      </c>
      <c r="F10" s="24">
        <v>0</v>
      </c>
    </row>
    <row r="11" spans="1:7" x14ac:dyDescent="0.25">
      <c r="A11" s="50">
        <v>1642</v>
      </c>
      <c r="B11" s="22" t="s">
        <v>214</v>
      </c>
      <c r="C11" s="21">
        <v>0</v>
      </c>
      <c r="D11" s="21">
        <v>200000000</v>
      </c>
      <c r="E11" s="21">
        <v>0</v>
      </c>
      <c r="F11" s="21">
        <v>0</v>
      </c>
    </row>
    <row r="12" spans="1:7" x14ac:dyDescent="0.25">
      <c r="A12" s="45"/>
      <c r="B12" s="44"/>
      <c r="C12" s="43"/>
      <c r="D12" s="43"/>
      <c r="E12" s="43"/>
      <c r="F12" s="43"/>
    </row>
    <row r="13" spans="1:7" ht="9.9499999999999993" customHeight="1" x14ac:dyDescent="0.25">
      <c r="A13" s="9"/>
      <c r="B13" s="10"/>
      <c r="C13" s="9"/>
      <c r="D13" s="9"/>
      <c r="E13" s="9"/>
      <c r="F13" s="9"/>
      <c r="G13" s="9"/>
    </row>
    <row r="14" spans="1:7" ht="9.9499999999999993" customHeight="1" x14ac:dyDescent="0.25">
      <c r="A14" s="9"/>
      <c r="B14" s="10"/>
      <c r="C14" s="9"/>
      <c r="D14" s="9"/>
      <c r="E14" s="9"/>
      <c r="F14" s="9"/>
      <c r="G14" s="9"/>
    </row>
    <row r="15" spans="1:7" ht="9.9499999999999993" customHeight="1" x14ac:dyDescent="0.25">
      <c r="A15" s="9"/>
      <c r="B15" s="10"/>
      <c r="C15" s="9"/>
      <c r="D15" s="9"/>
      <c r="E15" s="9"/>
      <c r="F15" s="9"/>
      <c r="G15" s="9"/>
    </row>
    <row r="16" spans="1:7" ht="9.9499999999999993" customHeight="1" x14ac:dyDescent="0.25">
      <c r="A16" s="9"/>
      <c r="B16" s="10"/>
      <c r="C16" s="9"/>
      <c r="D16" s="9"/>
      <c r="E16" s="9"/>
      <c r="F16" s="9"/>
      <c r="G16" s="9"/>
    </row>
  </sheetData>
  <mergeCells count="4"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orientation="landscape" useFirstPageNumber="1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C14" sqref="C14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52" t="s">
        <v>88</v>
      </c>
      <c r="B1" s="235"/>
      <c r="C1" s="235"/>
      <c r="D1" s="235"/>
      <c r="E1" s="32" t="s">
        <v>87</v>
      </c>
    </row>
    <row r="2" spans="1:5" ht="12.75" x14ac:dyDescent="0.25">
      <c r="A2" s="382" t="s">
        <v>212</v>
      </c>
      <c r="B2" s="257"/>
      <c r="C2" s="257"/>
      <c r="D2" s="257"/>
      <c r="E2" s="31" t="s">
        <v>211</v>
      </c>
    </row>
    <row r="3" spans="1:5" ht="12.75" x14ac:dyDescent="0.25">
      <c r="A3" s="375" t="s">
        <v>85</v>
      </c>
      <c r="B3" s="259"/>
      <c r="C3" s="259"/>
      <c r="D3" s="259"/>
      <c r="E3" s="30" t="s">
        <v>210</v>
      </c>
    </row>
    <row r="5" spans="1:5" ht="12.75" x14ac:dyDescent="0.25">
      <c r="B5" s="281" t="s">
        <v>79</v>
      </c>
      <c r="C5" s="282"/>
      <c r="D5" s="282"/>
    </row>
    <row r="6" spans="1:5" ht="12.75" x14ac:dyDescent="0.25">
      <c r="B6" s="383">
        <v>951</v>
      </c>
      <c r="C6" s="384"/>
      <c r="D6" s="385"/>
    </row>
    <row r="7" spans="1:5" ht="12.75" x14ac:dyDescent="0.25">
      <c r="B7" s="386" t="s">
        <v>209</v>
      </c>
      <c r="C7" s="387"/>
      <c r="D7" s="388"/>
    </row>
    <row r="8" spans="1:5" ht="22.5" x14ac:dyDescent="0.25">
      <c r="B8" s="28" t="s">
        <v>80</v>
      </c>
      <c r="C8" s="28" t="s">
        <v>604</v>
      </c>
      <c r="D8" s="28" t="s">
        <v>103</v>
      </c>
    </row>
    <row r="9" spans="1:5" x14ac:dyDescent="0.25">
      <c r="B9" s="43">
        <v>77894023</v>
      </c>
      <c r="C9" s="43">
        <v>0</v>
      </c>
      <c r="D9" s="43">
        <v>0</v>
      </c>
    </row>
    <row r="11" spans="1:5" ht="12.75" x14ac:dyDescent="0.25">
      <c r="B11" s="281" t="s">
        <v>79</v>
      </c>
      <c r="C11" s="282"/>
      <c r="D11" s="282"/>
    </row>
    <row r="12" spans="1:5" ht="12.75" x14ac:dyDescent="0.25">
      <c r="B12" s="376">
        <v>954</v>
      </c>
      <c r="C12" s="377"/>
      <c r="D12" s="378"/>
    </row>
    <row r="13" spans="1:5" ht="12.75" x14ac:dyDescent="0.25">
      <c r="B13" s="379" t="s">
        <v>208</v>
      </c>
      <c r="C13" s="380"/>
      <c r="D13" s="381"/>
    </row>
    <row r="14" spans="1:5" ht="22.5" x14ac:dyDescent="0.25">
      <c r="B14" s="28" t="s">
        <v>80</v>
      </c>
      <c r="C14" s="191" t="s">
        <v>604</v>
      </c>
      <c r="D14" s="28" t="s">
        <v>103</v>
      </c>
    </row>
    <row r="15" spans="1:5" x14ac:dyDescent="0.25">
      <c r="B15" s="43">
        <v>0</v>
      </c>
      <c r="C15" s="43">
        <v>672359</v>
      </c>
      <c r="D15" s="43">
        <v>672359</v>
      </c>
    </row>
  </sheetData>
  <mergeCells count="9">
    <mergeCell ref="B11:D11"/>
    <mergeCell ref="B12:D12"/>
    <mergeCell ref="B13:D13"/>
    <mergeCell ref="A1:D1"/>
    <mergeCell ref="A2:D2"/>
    <mergeCell ref="A3:D3"/>
    <mergeCell ref="B5:D5"/>
    <mergeCell ref="B6:D6"/>
    <mergeCell ref="B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N20" sqref="N20"/>
    </sheetView>
  </sheetViews>
  <sheetFormatPr baseColWidth="10" defaultRowHeight="11.25" x14ac:dyDescent="0.2"/>
  <cols>
    <col min="1" max="1" width="0.42578125" style="152" customWidth="1"/>
    <col min="2" max="2" width="5" style="153" customWidth="1"/>
    <col min="3" max="5" width="11.42578125" style="152"/>
    <col min="6" max="6" width="23" style="152" customWidth="1"/>
    <col min="7" max="7" width="6.28515625" style="153" customWidth="1"/>
    <col min="8" max="9" width="10.7109375" style="152" customWidth="1"/>
    <col min="10" max="11" width="11.42578125" style="152"/>
    <col min="12" max="12" width="8.5703125" style="152" customWidth="1"/>
    <col min="13" max="13" width="9" style="152" customWidth="1"/>
    <col min="14" max="16384" width="11.42578125" style="152"/>
  </cols>
  <sheetData>
    <row r="1" spans="1:13" s="179" customFormat="1" x14ac:dyDescent="0.2">
      <c r="A1" s="180"/>
      <c r="B1" s="180"/>
      <c r="C1" s="180"/>
      <c r="D1" s="206" t="s">
        <v>585</v>
      </c>
      <c r="E1" s="207"/>
      <c r="F1" s="207"/>
      <c r="G1" s="207"/>
      <c r="H1" s="207"/>
      <c r="I1" s="207"/>
      <c r="J1" s="207"/>
      <c r="K1" s="207"/>
      <c r="L1" s="208"/>
    </row>
    <row r="2" spans="1:13" ht="12.75" x14ac:dyDescent="0.2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x14ac:dyDescent="0.2">
      <c r="B3" s="152"/>
      <c r="C3" s="177"/>
      <c r="D3" s="176"/>
      <c r="E3" s="176"/>
      <c r="F3" s="176"/>
      <c r="G3" s="177"/>
      <c r="H3" s="176"/>
      <c r="I3" s="176"/>
      <c r="J3" s="176"/>
      <c r="K3" s="176"/>
      <c r="L3" s="175"/>
      <c r="M3" s="174"/>
    </row>
    <row r="4" spans="1:13" x14ac:dyDescent="0.2">
      <c r="B4" s="152"/>
      <c r="C4" s="164"/>
      <c r="D4" s="170"/>
      <c r="E4" s="155"/>
      <c r="F4" s="155"/>
      <c r="G4" s="163"/>
      <c r="H4" s="155"/>
      <c r="I4" s="155"/>
      <c r="J4" s="155"/>
      <c r="K4" s="155"/>
      <c r="L4" s="162"/>
      <c r="M4" s="161"/>
    </row>
    <row r="5" spans="1:13" x14ac:dyDescent="0.2">
      <c r="B5" s="152"/>
      <c r="C5" s="164"/>
      <c r="D5" s="170" t="s">
        <v>584</v>
      </c>
      <c r="E5" s="155"/>
      <c r="F5" s="155"/>
      <c r="G5" s="423"/>
      <c r="H5" s="170" t="s">
        <v>2</v>
      </c>
      <c r="I5" s="155"/>
      <c r="J5" s="155"/>
      <c r="K5" s="155"/>
      <c r="L5" s="173" t="s">
        <v>583</v>
      </c>
      <c r="M5" s="172" t="s">
        <v>582</v>
      </c>
    </row>
    <row r="6" spans="1:13" ht="11.25" customHeight="1" x14ac:dyDescent="0.2">
      <c r="B6" s="166"/>
      <c r="C6" s="422" t="s">
        <v>605</v>
      </c>
      <c r="D6" s="155" t="s">
        <v>581</v>
      </c>
      <c r="E6" s="155"/>
      <c r="F6" s="155"/>
      <c r="G6" s="423"/>
      <c r="H6" s="155"/>
      <c r="I6" s="155"/>
      <c r="J6" s="155"/>
      <c r="K6" s="155"/>
      <c r="L6" s="162"/>
      <c r="M6" s="161"/>
    </row>
    <row r="7" spans="1:13" ht="11.25" customHeight="1" x14ac:dyDescent="0.2">
      <c r="B7" s="166"/>
      <c r="C7" s="422" t="s">
        <v>606</v>
      </c>
      <c r="D7" s="155" t="s">
        <v>580</v>
      </c>
      <c r="E7" s="155"/>
      <c r="F7" s="155"/>
      <c r="G7" s="423"/>
      <c r="H7" s="155" t="s">
        <v>579</v>
      </c>
      <c r="I7" s="171"/>
      <c r="J7" s="171"/>
      <c r="K7" s="171"/>
      <c r="L7" s="432"/>
      <c r="M7" s="433" t="s">
        <v>618</v>
      </c>
    </row>
    <row r="8" spans="1:13" x14ac:dyDescent="0.2">
      <c r="B8" s="166"/>
      <c r="C8" s="422" t="s">
        <v>607</v>
      </c>
      <c r="D8" s="155" t="s">
        <v>578</v>
      </c>
      <c r="E8" s="155"/>
      <c r="F8" s="155"/>
      <c r="G8" s="423" t="s">
        <v>617</v>
      </c>
      <c r="H8" s="155" t="s">
        <v>577</v>
      </c>
      <c r="I8" s="155"/>
      <c r="J8" s="155"/>
      <c r="K8" s="155"/>
      <c r="L8" s="432"/>
      <c r="M8" s="433"/>
    </row>
    <row r="9" spans="1:13" ht="9.9499999999999993" customHeight="1" x14ac:dyDescent="0.2">
      <c r="B9" s="166"/>
      <c r="C9" s="422"/>
      <c r="D9" s="155"/>
      <c r="E9" s="155"/>
      <c r="F9" s="155"/>
      <c r="G9" s="423"/>
      <c r="H9" s="155" t="s">
        <v>576</v>
      </c>
      <c r="I9" s="155"/>
      <c r="J9" s="155"/>
      <c r="K9" s="155"/>
      <c r="L9" s="432"/>
      <c r="M9" s="433" t="s">
        <v>618</v>
      </c>
    </row>
    <row r="10" spans="1:13" x14ac:dyDescent="0.2">
      <c r="B10" s="166"/>
      <c r="C10" s="422"/>
      <c r="D10" s="170" t="s">
        <v>575</v>
      </c>
      <c r="E10" s="155"/>
      <c r="F10" s="155"/>
      <c r="G10" s="169"/>
      <c r="H10" s="155" t="s">
        <v>574</v>
      </c>
      <c r="I10" s="155"/>
      <c r="J10" s="155"/>
      <c r="K10" s="155"/>
      <c r="L10" s="432"/>
      <c r="M10" s="433" t="s">
        <v>618</v>
      </c>
    </row>
    <row r="11" spans="1:13" x14ac:dyDescent="0.2">
      <c r="B11" s="166"/>
      <c r="C11" s="422" t="s">
        <v>608</v>
      </c>
      <c r="D11" s="155" t="s">
        <v>573</v>
      </c>
      <c r="E11" s="155"/>
      <c r="F11" s="155"/>
      <c r="G11" s="169"/>
      <c r="H11" s="155" t="s">
        <v>572</v>
      </c>
      <c r="I11" s="155"/>
      <c r="J11" s="155"/>
      <c r="K11" s="155"/>
      <c r="L11" s="432"/>
      <c r="M11" s="433" t="s">
        <v>618</v>
      </c>
    </row>
    <row r="12" spans="1:13" x14ac:dyDescent="0.2">
      <c r="B12" s="166"/>
      <c r="C12" s="422" t="s">
        <v>609</v>
      </c>
      <c r="D12" s="155" t="s">
        <v>571</v>
      </c>
      <c r="E12" s="155"/>
      <c r="F12" s="155"/>
      <c r="G12" s="169"/>
      <c r="H12" s="155" t="s">
        <v>570</v>
      </c>
      <c r="I12" s="155"/>
      <c r="J12" s="155"/>
      <c r="K12" s="155"/>
      <c r="L12" s="432"/>
      <c r="M12" s="433" t="s">
        <v>618</v>
      </c>
    </row>
    <row r="13" spans="1:13" x14ac:dyDescent="0.2">
      <c r="B13" s="166"/>
      <c r="C13" s="422" t="s">
        <v>610</v>
      </c>
      <c r="D13" s="155" t="s">
        <v>569</v>
      </c>
      <c r="E13" s="155"/>
      <c r="F13" s="155"/>
      <c r="G13" s="424"/>
      <c r="H13" s="155" t="s">
        <v>568</v>
      </c>
      <c r="I13" s="155"/>
      <c r="J13" s="155"/>
      <c r="K13" s="155"/>
      <c r="L13" s="432"/>
      <c r="M13" s="433" t="s">
        <v>618</v>
      </c>
    </row>
    <row r="14" spans="1:13" x14ac:dyDescent="0.2">
      <c r="B14" s="166"/>
      <c r="C14" s="422" t="s">
        <v>611</v>
      </c>
      <c r="D14" s="155" t="s">
        <v>567</v>
      </c>
      <c r="E14" s="155"/>
      <c r="F14" s="155"/>
      <c r="G14" s="169"/>
      <c r="H14" s="155" t="s">
        <v>566</v>
      </c>
      <c r="I14" s="155"/>
      <c r="J14" s="155"/>
      <c r="K14" s="155"/>
      <c r="L14" s="432"/>
      <c r="M14" s="433" t="s">
        <v>618</v>
      </c>
    </row>
    <row r="15" spans="1:13" x14ac:dyDescent="0.2">
      <c r="B15" s="166"/>
      <c r="C15" s="422"/>
      <c r="D15" s="170"/>
      <c r="E15" s="155"/>
      <c r="F15" s="155"/>
      <c r="G15" s="169"/>
      <c r="H15" s="155" t="s">
        <v>565</v>
      </c>
      <c r="I15" s="155"/>
      <c r="J15" s="155"/>
      <c r="K15" s="155"/>
      <c r="L15" s="432"/>
      <c r="M15" s="433" t="s">
        <v>618</v>
      </c>
    </row>
    <row r="16" spans="1:13" x14ac:dyDescent="0.2">
      <c r="B16" s="166"/>
      <c r="C16" s="422" t="s">
        <v>340</v>
      </c>
      <c r="D16" s="170" t="s">
        <v>564</v>
      </c>
      <c r="E16" s="155"/>
      <c r="F16" s="155"/>
      <c r="G16" s="424"/>
      <c r="H16" s="155" t="s">
        <v>563</v>
      </c>
      <c r="I16" s="155"/>
      <c r="J16" s="155"/>
      <c r="K16" s="155"/>
      <c r="L16" s="432"/>
      <c r="M16" s="433" t="s">
        <v>618</v>
      </c>
    </row>
    <row r="17" spans="2:13" x14ac:dyDescent="0.2">
      <c r="B17" s="166"/>
      <c r="C17" s="422"/>
      <c r="D17" s="167" t="s">
        <v>562</v>
      </c>
      <c r="E17" s="155"/>
      <c r="F17" s="155"/>
      <c r="G17" s="169"/>
      <c r="H17" s="155" t="s">
        <v>561</v>
      </c>
      <c r="I17" s="155"/>
      <c r="J17" s="155"/>
      <c r="K17" s="155"/>
      <c r="L17" s="432"/>
      <c r="M17" s="433" t="s">
        <v>618</v>
      </c>
    </row>
    <row r="18" spans="2:13" x14ac:dyDescent="0.2">
      <c r="B18" s="166"/>
      <c r="C18" s="422" t="s">
        <v>612</v>
      </c>
      <c r="D18" s="155" t="s">
        <v>551</v>
      </c>
      <c r="E18" s="155"/>
      <c r="F18" s="155"/>
      <c r="G18" s="169"/>
      <c r="H18" s="155" t="s">
        <v>560</v>
      </c>
      <c r="I18" s="155"/>
      <c r="J18" s="155"/>
      <c r="K18" s="155"/>
      <c r="L18" s="432"/>
      <c r="M18" s="433" t="s">
        <v>618</v>
      </c>
    </row>
    <row r="19" spans="2:13" x14ac:dyDescent="0.2">
      <c r="B19" s="166"/>
      <c r="C19" s="422" t="s">
        <v>613</v>
      </c>
      <c r="D19" s="155" t="s">
        <v>559</v>
      </c>
      <c r="E19" s="155"/>
      <c r="F19" s="155"/>
      <c r="G19" s="169"/>
      <c r="H19" s="155" t="s">
        <v>558</v>
      </c>
      <c r="I19" s="155"/>
      <c r="J19" s="155"/>
      <c r="K19" s="155"/>
      <c r="L19" s="432"/>
      <c r="M19" s="433" t="s">
        <v>618</v>
      </c>
    </row>
    <row r="20" spans="2:13" x14ac:dyDescent="0.2">
      <c r="B20" s="166"/>
      <c r="C20" s="422" t="s">
        <v>614</v>
      </c>
      <c r="D20" s="155" t="s">
        <v>557</v>
      </c>
      <c r="E20" s="155"/>
      <c r="F20" s="155"/>
      <c r="G20" s="169"/>
      <c r="H20" s="155" t="s">
        <v>556</v>
      </c>
      <c r="I20" s="155"/>
      <c r="J20" s="168"/>
      <c r="K20" s="155"/>
      <c r="L20" s="432"/>
      <c r="M20" s="433" t="s">
        <v>618</v>
      </c>
    </row>
    <row r="21" spans="2:13" x14ac:dyDescent="0.2">
      <c r="B21" s="166"/>
      <c r="C21" s="422" t="s">
        <v>335</v>
      </c>
      <c r="D21" s="155" t="s">
        <v>555</v>
      </c>
      <c r="E21" s="155"/>
      <c r="F21" s="155"/>
      <c r="G21" s="169"/>
      <c r="H21" s="155" t="s">
        <v>554</v>
      </c>
      <c r="I21" s="155"/>
      <c r="J21" s="155"/>
      <c r="K21" s="155"/>
      <c r="L21" s="432"/>
      <c r="M21" s="433" t="s">
        <v>618</v>
      </c>
    </row>
    <row r="22" spans="2:13" x14ac:dyDescent="0.2">
      <c r="B22" s="166"/>
      <c r="C22" s="422"/>
      <c r="D22" s="167" t="s">
        <v>553</v>
      </c>
      <c r="E22" s="155"/>
      <c r="F22" s="155"/>
      <c r="G22" s="169"/>
      <c r="H22" s="155" t="s">
        <v>552</v>
      </c>
      <c r="I22" s="155"/>
      <c r="J22" s="155"/>
      <c r="K22" s="155"/>
      <c r="L22" s="432"/>
      <c r="M22" s="433" t="s">
        <v>618</v>
      </c>
    </row>
    <row r="23" spans="2:13" x14ac:dyDescent="0.2">
      <c r="B23" s="166"/>
      <c r="C23" s="422" t="s">
        <v>331</v>
      </c>
      <c r="D23" s="155" t="s">
        <v>551</v>
      </c>
      <c r="E23" s="155"/>
      <c r="F23" s="155"/>
      <c r="G23" s="169"/>
      <c r="H23" s="155" t="s">
        <v>550</v>
      </c>
      <c r="I23" s="155"/>
      <c r="J23" s="155"/>
      <c r="K23" s="155"/>
      <c r="L23" s="432"/>
      <c r="M23" s="433" t="s">
        <v>618</v>
      </c>
    </row>
    <row r="24" spans="2:13" x14ac:dyDescent="0.2">
      <c r="B24" s="166"/>
      <c r="C24" s="422" t="s">
        <v>615</v>
      </c>
      <c r="D24" s="155" t="s">
        <v>549</v>
      </c>
      <c r="E24" s="155"/>
      <c r="F24" s="155"/>
      <c r="G24" s="169"/>
      <c r="H24" s="155" t="s">
        <v>548</v>
      </c>
      <c r="I24" s="155"/>
      <c r="J24" s="155"/>
      <c r="K24" s="155"/>
      <c r="L24" s="432"/>
      <c r="M24" s="433" t="s">
        <v>618</v>
      </c>
    </row>
    <row r="25" spans="2:13" x14ac:dyDescent="0.2">
      <c r="B25" s="166"/>
      <c r="C25" s="422" t="s">
        <v>63</v>
      </c>
      <c r="D25" s="155" t="s">
        <v>547</v>
      </c>
      <c r="E25" s="155"/>
      <c r="F25" s="155"/>
      <c r="G25" s="169"/>
      <c r="H25" s="155" t="s">
        <v>546</v>
      </c>
      <c r="I25" s="155"/>
      <c r="J25" s="155"/>
      <c r="K25" s="155"/>
      <c r="L25" s="432" t="s">
        <v>618</v>
      </c>
      <c r="M25" s="433"/>
    </row>
    <row r="26" spans="2:13" x14ac:dyDescent="0.2">
      <c r="B26" s="166"/>
      <c r="C26" s="422" t="s">
        <v>616</v>
      </c>
      <c r="D26" s="155" t="s">
        <v>545</v>
      </c>
      <c r="E26" s="155"/>
      <c r="F26" s="155"/>
      <c r="G26" s="169"/>
      <c r="I26" s="155"/>
      <c r="J26" s="155"/>
      <c r="K26" s="155"/>
      <c r="L26" s="162"/>
      <c r="M26" s="161"/>
    </row>
    <row r="27" spans="2:13" ht="7.5" customHeight="1" x14ac:dyDescent="0.2">
      <c r="B27" s="152"/>
      <c r="C27" s="164"/>
      <c r="F27" s="155"/>
      <c r="G27" s="165"/>
      <c r="I27" s="155"/>
      <c r="J27" s="155"/>
      <c r="K27" s="155"/>
      <c r="L27" s="162"/>
      <c r="M27" s="161"/>
    </row>
    <row r="28" spans="2:13" ht="13.5" customHeight="1" x14ac:dyDescent="0.2">
      <c r="B28" s="152"/>
      <c r="C28" s="164"/>
      <c r="D28" s="155"/>
      <c r="E28" s="155"/>
      <c r="F28" s="155"/>
      <c r="G28" s="163"/>
      <c r="I28" s="155"/>
      <c r="J28" s="155"/>
      <c r="K28" s="155"/>
      <c r="L28" s="162"/>
      <c r="M28" s="161"/>
    </row>
    <row r="29" spans="2:13" x14ac:dyDescent="0.2">
      <c r="B29" s="152"/>
      <c r="C29" s="164"/>
      <c r="D29" s="155"/>
      <c r="E29" s="155"/>
      <c r="F29" s="155"/>
      <c r="G29" s="163"/>
      <c r="L29" s="162"/>
      <c r="M29" s="161"/>
    </row>
    <row r="30" spans="2:13" x14ac:dyDescent="0.2">
      <c r="B30" s="152"/>
      <c r="C30" s="160"/>
      <c r="D30" s="158"/>
      <c r="E30" s="158"/>
      <c r="F30" s="158"/>
      <c r="G30" s="159"/>
      <c r="H30" s="158"/>
      <c r="I30" s="158"/>
      <c r="J30" s="158"/>
      <c r="K30" s="158"/>
      <c r="L30" s="157"/>
      <c r="M30" s="156"/>
    </row>
    <row r="31" spans="2:13" x14ac:dyDescent="0.2">
      <c r="B31" s="152"/>
      <c r="C31" s="425"/>
      <c r="D31" s="426"/>
      <c r="G31" s="154"/>
    </row>
    <row r="32" spans="2:13" x14ac:dyDescent="0.2">
      <c r="B32" s="152"/>
      <c r="C32" s="427"/>
      <c r="D32" s="426"/>
      <c r="G32" s="154"/>
    </row>
    <row r="33" spans="4:7" x14ac:dyDescent="0.2">
      <c r="D33" s="155"/>
      <c r="G33" s="154"/>
    </row>
    <row r="34" spans="4:7" x14ac:dyDescent="0.2">
      <c r="D34" s="155"/>
      <c r="G34" s="154"/>
    </row>
    <row r="35" spans="4:7" x14ac:dyDescent="0.2">
      <c r="G35" s="154"/>
    </row>
    <row r="36" spans="4:7" x14ac:dyDescent="0.2">
      <c r="G36" s="154"/>
    </row>
    <row r="37" spans="4:7" x14ac:dyDescent="0.2">
      <c r="G37" s="154"/>
    </row>
    <row r="38" spans="4:7" x14ac:dyDescent="0.2">
      <c r="G38" s="154"/>
    </row>
    <row r="39" spans="4:7" x14ac:dyDescent="0.2">
      <c r="G39" s="154"/>
    </row>
    <row r="40" spans="4:7" x14ac:dyDescent="0.2">
      <c r="G40" s="154"/>
    </row>
    <row r="41" spans="4:7" x14ac:dyDescent="0.2">
      <c r="G41" s="154"/>
    </row>
    <row r="42" spans="4:7" x14ac:dyDescent="0.2">
      <c r="G42" s="154"/>
    </row>
    <row r="43" spans="4:7" x14ac:dyDescent="0.2">
      <c r="G43" s="154"/>
    </row>
    <row r="44" spans="4:7" x14ac:dyDescent="0.2">
      <c r="G44" s="154"/>
    </row>
    <row r="45" spans="4:7" x14ac:dyDescent="0.2">
      <c r="G45" s="154"/>
    </row>
    <row r="46" spans="4:7" x14ac:dyDescent="0.2">
      <c r="G46" s="154"/>
    </row>
    <row r="47" spans="4:7" x14ac:dyDescent="0.2">
      <c r="G47" s="154"/>
    </row>
    <row r="48" spans="4:7" x14ac:dyDescent="0.2">
      <c r="G48" s="154"/>
    </row>
    <row r="49" spans="7:7" x14ac:dyDescent="0.2">
      <c r="G49" s="154"/>
    </row>
    <row r="50" spans="7:7" x14ac:dyDescent="0.2">
      <c r="G50" s="154"/>
    </row>
    <row r="51" spans="7:7" x14ac:dyDescent="0.2">
      <c r="G51" s="154"/>
    </row>
    <row r="52" spans="7:7" x14ac:dyDescent="0.2">
      <c r="G52" s="154"/>
    </row>
    <row r="53" spans="7:7" x14ac:dyDescent="0.2">
      <c r="G53" s="154"/>
    </row>
    <row r="54" spans="7:7" x14ac:dyDescent="0.2">
      <c r="G54" s="154"/>
    </row>
    <row r="55" spans="7:7" x14ac:dyDescent="0.2">
      <c r="G55" s="154"/>
    </row>
    <row r="56" spans="7:7" x14ac:dyDescent="0.2">
      <c r="G56" s="154"/>
    </row>
    <row r="57" spans="7:7" x14ac:dyDescent="0.2">
      <c r="G57" s="154"/>
    </row>
    <row r="58" spans="7:7" x14ac:dyDescent="0.2">
      <c r="G58" s="154"/>
    </row>
    <row r="59" spans="7:7" x14ac:dyDescent="0.2">
      <c r="G59" s="154"/>
    </row>
    <row r="60" spans="7:7" x14ac:dyDescent="0.2">
      <c r="G60" s="154"/>
    </row>
    <row r="61" spans="7:7" x14ac:dyDescent="0.2">
      <c r="G61" s="154"/>
    </row>
    <row r="62" spans="7:7" x14ac:dyDescent="0.2">
      <c r="G62" s="154"/>
    </row>
    <row r="63" spans="7:7" x14ac:dyDescent="0.2">
      <c r="G63" s="154"/>
    </row>
    <row r="64" spans="7:7" x14ac:dyDescent="0.2">
      <c r="G64" s="154"/>
    </row>
    <row r="65" spans="7:7" x14ac:dyDescent="0.2">
      <c r="G65" s="154"/>
    </row>
    <row r="66" spans="7:7" x14ac:dyDescent="0.2">
      <c r="G66" s="154"/>
    </row>
    <row r="67" spans="7:7" x14ac:dyDescent="0.2">
      <c r="G67" s="154"/>
    </row>
    <row r="68" spans="7:7" x14ac:dyDescent="0.2">
      <c r="G68" s="154"/>
    </row>
    <row r="69" spans="7:7" x14ac:dyDescent="0.2">
      <c r="G69" s="154"/>
    </row>
    <row r="70" spans="7:7" x14ac:dyDescent="0.2">
      <c r="G70" s="154"/>
    </row>
    <row r="71" spans="7:7" x14ac:dyDescent="0.2">
      <c r="G71" s="154"/>
    </row>
    <row r="72" spans="7:7" x14ac:dyDescent="0.2">
      <c r="G72" s="154"/>
    </row>
    <row r="73" spans="7:7" x14ac:dyDescent="0.2">
      <c r="G73" s="154"/>
    </row>
    <row r="74" spans="7:7" x14ac:dyDescent="0.2">
      <c r="G74" s="154"/>
    </row>
    <row r="75" spans="7:7" x14ac:dyDescent="0.2">
      <c r="G75" s="154"/>
    </row>
    <row r="76" spans="7:7" x14ac:dyDescent="0.2">
      <c r="G76" s="154"/>
    </row>
    <row r="77" spans="7:7" x14ac:dyDescent="0.2">
      <c r="G77" s="154"/>
    </row>
    <row r="78" spans="7:7" x14ac:dyDescent="0.2">
      <c r="G78" s="154"/>
    </row>
    <row r="79" spans="7:7" x14ac:dyDescent="0.2">
      <c r="G79" s="154"/>
    </row>
    <row r="80" spans="7:7" x14ac:dyDescent="0.2">
      <c r="G80" s="154"/>
    </row>
    <row r="81" spans="7:7" x14ac:dyDescent="0.2">
      <c r="G81" s="154"/>
    </row>
    <row r="82" spans="7:7" x14ac:dyDescent="0.2">
      <c r="G82" s="154"/>
    </row>
    <row r="83" spans="7:7" x14ac:dyDescent="0.2">
      <c r="G83" s="154"/>
    </row>
    <row r="84" spans="7:7" x14ac:dyDescent="0.2">
      <c r="G84" s="154"/>
    </row>
    <row r="85" spans="7:7" x14ac:dyDescent="0.2">
      <c r="G85" s="154"/>
    </row>
    <row r="86" spans="7:7" x14ac:dyDescent="0.2">
      <c r="G86" s="154"/>
    </row>
    <row r="87" spans="7:7" x14ac:dyDescent="0.2">
      <c r="G87" s="154"/>
    </row>
    <row r="88" spans="7:7" x14ac:dyDescent="0.2">
      <c r="G88" s="154"/>
    </row>
    <row r="89" spans="7:7" x14ac:dyDescent="0.2">
      <c r="G89" s="154"/>
    </row>
    <row r="90" spans="7:7" x14ac:dyDescent="0.2">
      <c r="G90" s="154"/>
    </row>
    <row r="91" spans="7:7" x14ac:dyDescent="0.2">
      <c r="G91" s="154"/>
    </row>
    <row r="92" spans="7:7" x14ac:dyDescent="0.2">
      <c r="G92" s="154"/>
    </row>
    <row r="93" spans="7:7" x14ac:dyDescent="0.2">
      <c r="G93" s="154"/>
    </row>
    <row r="94" spans="7:7" x14ac:dyDescent="0.2">
      <c r="G94" s="154"/>
    </row>
    <row r="95" spans="7:7" x14ac:dyDescent="0.2">
      <c r="G95" s="154"/>
    </row>
    <row r="96" spans="7:7" x14ac:dyDescent="0.2">
      <c r="G96" s="154"/>
    </row>
    <row r="97" spans="7:7" x14ac:dyDescent="0.2">
      <c r="G97" s="154"/>
    </row>
    <row r="98" spans="7:7" x14ac:dyDescent="0.2">
      <c r="G98" s="154"/>
    </row>
    <row r="99" spans="7:7" x14ac:dyDescent="0.2">
      <c r="G99" s="154"/>
    </row>
    <row r="100" spans="7:7" x14ac:dyDescent="0.2">
      <c r="G100" s="154"/>
    </row>
    <row r="101" spans="7:7" x14ac:dyDescent="0.2">
      <c r="G101" s="154"/>
    </row>
    <row r="102" spans="7:7" x14ac:dyDescent="0.2">
      <c r="G102" s="154"/>
    </row>
    <row r="103" spans="7:7" x14ac:dyDescent="0.2">
      <c r="G103" s="154"/>
    </row>
    <row r="104" spans="7:7" x14ac:dyDescent="0.2">
      <c r="G104" s="154"/>
    </row>
    <row r="105" spans="7:7" x14ac:dyDescent="0.2">
      <c r="G105" s="154"/>
    </row>
    <row r="106" spans="7:7" x14ac:dyDescent="0.2">
      <c r="G106" s="154"/>
    </row>
    <row r="107" spans="7:7" x14ac:dyDescent="0.2">
      <c r="G107" s="154"/>
    </row>
    <row r="108" spans="7:7" x14ac:dyDescent="0.2">
      <c r="G108" s="154"/>
    </row>
    <row r="109" spans="7:7" x14ac:dyDescent="0.2">
      <c r="G109" s="154"/>
    </row>
    <row r="110" spans="7:7" x14ac:dyDescent="0.2">
      <c r="G110" s="154"/>
    </row>
    <row r="111" spans="7:7" x14ac:dyDescent="0.2">
      <c r="G111" s="154"/>
    </row>
    <row r="112" spans="7:7" x14ac:dyDescent="0.2">
      <c r="G112" s="154"/>
    </row>
    <row r="113" spans="7:7" x14ac:dyDescent="0.2">
      <c r="G113" s="154"/>
    </row>
    <row r="114" spans="7:7" x14ac:dyDescent="0.2">
      <c r="G114" s="154"/>
    </row>
    <row r="115" spans="7:7" x14ac:dyDescent="0.2">
      <c r="G115" s="154"/>
    </row>
    <row r="116" spans="7:7" x14ac:dyDescent="0.2">
      <c r="G116" s="154"/>
    </row>
    <row r="117" spans="7:7" x14ac:dyDescent="0.2">
      <c r="G117" s="154"/>
    </row>
    <row r="118" spans="7:7" x14ac:dyDescent="0.2">
      <c r="G118" s="154"/>
    </row>
    <row r="119" spans="7:7" x14ac:dyDescent="0.2">
      <c r="G119" s="154"/>
    </row>
    <row r="120" spans="7:7" x14ac:dyDescent="0.2">
      <c r="G120" s="154"/>
    </row>
    <row r="121" spans="7:7" x14ac:dyDescent="0.2">
      <c r="G121" s="154"/>
    </row>
    <row r="122" spans="7:7" x14ac:dyDescent="0.2">
      <c r="G122" s="154"/>
    </row>
    <row r="123" spans="7:7" x14ac:dyDescent="0.2">
      <c r="G123" s="154"/>
    </row>
    <row r="124" spans="7:7" x14ac:dyDescent="0.2">
      <c r="G124" s="154"/>
    </row>
    <row r="125" spans="7:7" x14ac:dyDescent="0.2">
      <c r="G125" s="154"/>
    </row>
    <row r="126" spans="7:7" x14ac:dyDescent="0.2">
      <c r="G126" s="154"/>
    </row>
    <row r="127" spans="7:7" x14ac:dyDescent="0.2">
      <c r="G127" s="154"/>
    </row>
    <row r="128" spans="7:7" x14ac:dyDescent="0.2">
      <c r="G128" s="154"/>
    </row>
    <row r="129" spans="7:7" x14ac:dyDescent="0.2">
      <c r="G129" s="154"/>
    </row>
    <row r="130" spans="7:7" x14ac:dyDescent="0.2">
      <c r="G130" s="154"/>
    </row>
    <row r="131" spans="7:7" x14ac:dyDescent="0.2">
      <c r="G131" s="154"/>
    </row>
    <row r="132" spans="7:7" x14ac:dyDescent="0.2">
      <c r="G132" s="154"/>
    </row>
    <row r="133" spans="7:7" x14ac:dyDescent="0.2">
      <c r="G133" s="154"/>
    </row>
    <row r="134" spans="7:7" x14ac:dyDescent="0.2">
      <c r="G134" s="154"/>
    </row>
    <row r="135" spans="7:7" x14ac:dyDescent="0.2">
      <c r="G135" s="154"/>
    </row>
    <row r="136" spans="7:7" x14ac:dyDescent="0.2">
      <c r="G136" s="154"/>
    </row>
    <row r="137" spans="7:7" x14ac:dyDescent="0.2">
      <c r="G137" s="154"/>
    </row>
    <row r="138" spans="7:7" x14ac:dyDescent="0.2">
      <c r="G138" s="154"/>
    </row>
    <row r="139" spans="7:7" x14ac:dyDescent="0.2">
      <c r="G139" s="154"/>
    </row>
  </sheetData>
  <mergeCells count="1">
    <mergeCell ref="D1:L1"/>
  </mergeCells>
  <printOptions horizontalCentered="1"/>
  <pageMargins left="0.39370078740157483" right="0.39370078740157483" top="0.78740157480314965" bottom="0.39370078740157483" header="0.31496062992125984" footer="0.19685039370078741"/>
  <pageSetup paperSize="9" orientation="landscape" useFirstPageNumber="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workbookViewId="0">
      <selection activeCell="C31" sqref="C31:D31"/>
    </sheetView>
  </sheetViews>
  <sheetFormatPr baseColWidth="10" defaultRowHeight="11.25" x14ac:dyDescent="0.25"/>
  <cols>
    <col min="1" max="1" width="9.7109375" style="1" customWidth="1"/>
    <col min="2" max="2" width="45.7109375" style="2" customWidth="1"/>
    <col min="3" max="10" width="17.7109375" style="1" customWidth="1"/>
    <col min="11" max="16384" width="11.42578125" style="1"/>
  </cols>
  <sheetData>
    <row r="1" spans="1:10" ht="12.75" x14ac:dyDescent="0.25">
      <c r="A1" s="252" t="s">
        <v>88</v>
      </c>
      <c r="B1" s="235"/>
      <c r="C1" s="235"/>
      <c r="D1" s="235"/>
      <c r="E1" s="235"/>
      <c r="F1" s="235"/>
      <c r="G1" s="235"/>
      <c r="H1" s="235"/>
      <c r="I1" s="235"/>
      <c r="J1" s="32" t="s">
        <v>87</v>
      </c>
    </row>
    <row r="2" spans="1:10" ht="12.75" x14ac:dyDescent="0.25">
      <c r="A2" s="252" t="s">
        <v>207</v>
      </c>
      <c r="B2" s="235"/>
      <c r="C2" s="235"/>
      <c r="D2" s="235"/>
      <c r="E2" s="235"/>
      <c r="F2" s="235"/>
      <c r="G2" s="235"/>
      <c r="H2" s="235"/>
      <c r="I2" s="235"/>
      <c r="J2" s="32" t="s">
        <v>206</v>
      </c>
    </row>
    <row r="3" spans="1:10" x14ac:dyDescent="0.25">
      <c r="A3" s="81"/>
      <c r="B3" s="57"/>
      <c r="C3" s="81"/>
      <c r="D3" s="81"/>
      <c r="E3" s="81"/>
      <c r="F3" s="81"/>
      <c r="G3" s="81"/>
      <c r="H3" s="81"/>
      <c r="I3" s="81"/>
      <c r="J3" s="81"/>
    </row>
    <row r="4" spans="1:10" ht="20.100000000000001" customHeight="1" x14ac:dyDescent="0.25">
      <c r="A4" s="389" t="s">
        <v>200</v>
      </c>
      <c r="B4" s="391" t="s">
        <v>199</v>
      </c>
      <c r="C4" s="391" t="s">
        <v>205</v>
      </c>
      <c r="D4" s="362"/>
      <c r="E4" s="361" t="s">
        <v>90</v>
      </c>
      <c r="F4" s="362"/>
      <c r="G4" s="361" t="s">
        <v>204</v>
      </c>
      <c r="H4" s="362"/>
      <c r="I4" s="81"/>
      <c r="J4" s="81"/>
    </row>
    <row r="5" spans="1:10" ht="12.75" x14ac:dyDescent="0.25">
      <c r="A5" s="390"/>
      <c r="B5" s="392"/>
      <c r="C5" s="396" t="s">
        <v>203</v>
      </c>
      <c r="D5" s="395"/>
      <c r="E5" s="394" t="s">
        <v>202</v>
      </c>
      <c r="F5" s="395"/>
      <c r="G5" s="394"/>
      <c r="H5" s="395"/>
      <c r="I5" s="81"/>
      <c r="J5" s="81"/>
    </row>
    <row r="6" spans="1:10" x14ac:dyDescent="0.25">
      <c r="A6" s="390"/>
      <c r="B6" s="393"/>
      <c r="C6" s="31" t="s">
        <v>81</v>
      </c>
      <c r="D6" s="31" t="s">
        <v>79</v>
      </c>
      <c r="E6" s="31" t="s">
        <v>81</v>
      </c>
      <c r="F6" s="31" t="s">
        <v>79</v>
      </c>
      <c r="G6" s="31" t="s">
        <v>81</v>
      </c>
      <c r="H6" s="31" t="s">
        <v>79</v>
      </c>
      <c r="I6" s="81"/>
      <c r="J6" s="81"/>
    </row>
    <row r="7" spans="1:10" x14ac:dyDescent="0.25">
      <c r="A7" s="73" t="s">
        <v>195</v>
      </c>
      <c r="B7" s="72" t="s">
        <v>194</v>
      </c>
      <c r="C7" s="12">
        <v>655905499</v>
      </c>
      <c r="D7" s="12">
        <v>698000000</v>
      </c>
      <c r="E7" s="12">
        <v>41608755</v>
      </c>
      <c r="F7" s="12">
        <v>0</v>
      </c>
      <c r="G7" s="12">
        <v>0</v>
      </c>
      <c r="H7" s="12">
        <v>0</v>
      </c>
    </row>
    <row r="8" spans="1:10" x14ac:dyDescent="0.25">
      <c r="A8" s="23" t="s">
        <v>193</v>
      </c>
      <c r="B8" s="22" t="s">
        <v>192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80">
        <v>0</v>
      </c>
    </row>
    <row r="9" spans="1:10" x14ac:dyDescent="0.25">
      <c r="A9" s="23" t="s">
        <v>191</v>
      </c>
      <c r="B9" s="22" t="s">
        <v>190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80">
        <v>0</v>
      </c>
    </row>
    <row r="10" spans="1:10" x14ac:dyDescent="0.25">
      <c r="A10" s="23" t="s">
        <v>189</v>
      </c>
      <c r="B10" s="22" t="s">
        <v>188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80">
        <v>0</v>
      </c>
    </row>
    <row r="11" spans="1:10" x14ac:dyDescent="0.25">
      <c r="A11" s="23" t="s">
        <v>187</v>
      </c>
      <c r="B11" s="22" t="s">
        <v>186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80">
        <v>0</v>
      </c>
    </row>
    <row r="12" spans="1:10" x14ac:dyDescent="0.25">
      <c r="A12" s="23" t="s">
        <v>185</v>
      </c>
      <c r="B12" s="22" t="s">
        <v>184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80">
        <v>0</v>
      </c>
    </row>
    <row r="13" spans="1:10" x14ac:dyDescent="0.25">
      <c r="A13" s="23" t="s">
        <v>183</v>
      </c>
      <c r="B13" s="22" t="s">
        <v>182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80">
        <v>0</v>
      </c>
    </row>
    <row r="14" spans="1:10" x14ac:dyDescent="0.25">
      <c r="A14" s="23" t="s">
        <v>181</v>
      </c>
      <c r="B14" s="22" t="s">
        <v>180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80">
        <v>0</v>
      </c>
    </row>
    <row r="15" spans="1:10" x14ac:dyDescent="0.25">
      <c r="A15" s="23" t="s">
        <v>179</v>
      </c>
      <c r="B15" s="22" t="s">
        <v>178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80">
        <v>0</v>
      </c>
    </row>
    <row r="16" spans="1:10" x14ac:dyDescent="0.25">
      <c r="A16" s="23" t="s">
        <v>177</v>
      </c>
      <c r="B16" s="22" t="s">
        <v>176</v>
      </c>
      <c r="C16" s="21">
        <v>655905499</v>
      </c>
      <c r="D16" s="21">
        <v>698000000</v>
      </c>
      <c r="E16" s="21">
        <v>41608755</v>
      </c>
      <c r="F16" s="21">
        <v>0</v>
      </c>
      <c r="G16" s="21">
        <v>0</v>
      </c>
      <c r="H16" s="80">
        <v>0</v>
      </c>
    </row>
    <row r="17" spans="1:10" x14ac:dyDescent="0.25">
      <c r="A17" s="23" t="s">
        <v>175</v>
      </c>
      <c r="B17" s="22" t="s">
        <v>174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80">
        <v>0</v>
      </c>
    </row>
    <row r="18" spans="1:10" x14ac:dyDescent="0.25">
      <c r="A18" s="73" t="s">
        <v>173</v>
      </c>
      <c r="B18" s="72" t="s">
        <v>172</v>
      </c>
      <c r="C18" s="12">
        <v>0</v>
      </c>
      <c r="D18" s="12">
        <v>35799522</v>
      </c>
      <c r="E18" s="12">
        <v>0</v>
      </c>
      <c r="F18" s="12">
        <v>0</v>
      </c>
      <c r="G18" s="12">
        <v>0</v>
      </c>
      <c r="H18" s="12">
        <v>0</v>
      </c>
    </row>
    <row r="19" spans="1:10" x14ac:dyDescent="0.25">
      <c r="A19" s="23" t="s">
        <v>171</v>
      </c>
      <c r="B19" s="22" t="s">
        <v>170</v>
      </c>
      <c r="C19" s="21">
        <v>0</v>
      </c>
      <c r="D19" s="21">
        <v>0</v>
      </c>
      <c r="E19" s="21">
        <v>0</v>
      </c>
      <c r="F19" s="21">
        <v>0</v>
      </c>
      <c r="G19" s="80">
        <v>0</v>
      </c>
      <c r="H19" s="21">
        <v>0</v>
      </c>
    </row>
    <row r="20" spans="1:10" x14ac:dyDescent="0.25">
      <c r="A20" s="23" t="s">
        <v>169</v>
      </c>
      <c r="B20" s="22" t="s">
        <v>168</v>
      </c>
      <c r="C20" s="21">
        <v>0</v>
      </c>
      <c r="D20" s="21">
        <v>0</v>
      </c>
      <c r="E20" s="21">
        <v>0</v>
      </c>
      <c r="F20" s="21">
        <v>0</v>
      </c>
      <c r="G20" s="80">
        <v>0</v>
      </c>
      <c r="H20" s="21">
        <v>0</v>
      </c>
    </row>
    <row r="21" spans="1:10" x14ac:dyDescent="0.25">
      <c r="A21" s="23" t="s">
        <v>167</v>
      </c>
      <c r="B21" s="22" t="s">
        <v>166</v>
      </c>
      <c r="C21" s="21">
        <v>0</v>
      </c>
      <c r="D21" s="21">
        <v>35799522</v>
      </c>
      <c r="E21" s="21">
        <v>0</v>
      </c>
      <c r="F21" s="21">
        <v>0</v>
      </c>
      <c r="G21" s="80">
        <v>0</v>
      </c>
      <c r="H21" s="21">
        <v>0</v>
      </c>
    </row>
    <row r="22" spans="1:10" x14ac:dyDescent="0.25">
      <c r="A22" s="23" t="s">
        <v>165</v>
      </c>
      <c r="B22" s="22" t="s">
        <v>164</v>
      </c>
      <c r="C22" s="21">
        <v>0</v>
      </c>
      <c r="D22" s="21">
        <v>0</v>
      </c>
      <c r="E22" s="21">
        <v>0</v>
      </c>
      <c r="F22" s="21">
        <v>0</v>
      </c>
      <c r="G22" s="80">
        <v>0</v>
      </c>
      <c r="H22" s="21">
        <v>0</v>
      </c>
    </row>
    <row r="23" spans="1:10" x14ac:dyDescent="0.25">
      <c r="A23" s="23" t="s">
        <v>163</v>
      </c>
      <c r="B23" s="22" t="s">
        <v>162</v>
      </c>
      <c r="C23" s="21">
        <v>0</v>
      </c>
      <c r="D23" s="21">
        <v>0</v>
      </c>
      <c r="E23" s="21">
        <v>0</v>
      </c>
      <c r="F23" s="21">
        <v>0</v>
      </c>
      <c r="G23" s="80">
        <v>0</v>
      </c>
      <c r="H23" s="80">
        <v>0</v>
      </c>
    </row>
    <row r="24" spans="1:10" x14ac:dyDescent="0.25">
      <c r="A24" s="23" t="s">
        <v>161</v>
      </c>
      <c r="B24" s="22" t="s">
        <v>160</v>
      </c>
      <c r="C24" s="21">
        <v>0</v>
      </c>
      <c r="D24" s="21">
        <v>0</v>
      </c>
      <c r="E24" s="21">
        <v>0</v>
      </c>
      <c r="F24" s="21">
        <v>0</v>
      </c>
      <c r="G24" s="80">
        <v>0</v>
      </c>
      <c r="H24" s="21">
        <v>0</v>
      </c>
    </row>
    <row r="25" spans="1:10" x14ac:dyDescent="0.25">
      <c r="A25" s="76" t="s">
        <v>159</v>
      </c>
      <c r="B25" s="75" t="s">
        <v>158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9">
        <v>0</v>
      </c>
    </row>
    <row r="26" spans="1:10" x14ac:dyDescent="0.25">
      <c r="A26" s="73" t="s">
        <v>157</v>
      </c>
      <c r="B26" s="72" t="s">
        <v>156</v>
      </c>
      <c r="C26" s="71">
        <v>0</v>
      </c>
      <c r="D26" s="71">
        <v>0</v>
      </c>
      <c r="E26" s="71">
        <v>0</v>
      </c>
      <c r="F26" s="71">
        <v>0</v>
      </c>
      <c r="G26" s="12">
        <v>0</v>
      </c>
      <c r="H26" s="71">
        <v>0</v>
      </c>
    </row>
    <row r="27" spans="1:10" x14ac:dyDescent="0.25">
      <c r="A27" s="70" t="s">
        <v>155</v>
      </c>
      <c r="B27" s="69" t="s">
        <v>154</v>
      </c>
      <c r="C27" s="33">
        <v>77894023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10" ht="12.75" x14ac:dyDescent="0.25">
      <c r="A28" s="247" t="s">
        <v>153</v>
      </c>
      <c r="B28" s="239"/>
      <c r="C28" s="24">
        <v>733799522</v>
      </c>
      <c r="D28" s="24">
        <v>733799522</v>
      </c>
      <c r="E28" s="24">
        <v>41608755</v>
      </c>
      <c r="F28" s="24">
        <v>0</v>
      </c>
      <c r="G28" s="24">
        <v>0</v>
      </c>
      <c r="H28" s="78">
        <v>0</v>
      </c>
    </row>
    <row r="29" spans="1:10" ht="9.9499999999999993" customHeight="1" x14ac:dyDescent="0.25">
      <c r="A29" s="77" t="s">
        <v>201</v>
      </c>
    </row>
    <row r="30" spans="1:10" ht="45" x14ac:dyDescent="0.25">
      <c r="A30" s="403" t="s">
        <v>200</v>
      </c>
      <c r="B30" s="369" t="s">
        <v>199</v>
      </c>
      <c r="C30" s="361" t="s">
        <v>604</v>
      </c>
      <c r="D30" s="362"/>
      <c r="E30" s="361" t="s">
        <v>103</v>
      </c>
      <c r="F30" s="362"/>
      <c r="G30" s="8" t="s">
        <v>198</v>
      </c>
      <c r="H30" s="8" t="s">
        <v>197</v>
      </c>
      <c r="I30" s="361" t="s">
        <v>82</v>
      </c>
      <c r="J30" s="362"/>
    </row>
    <row r="31" spans="1:10" ht="12.75" x14ac:dyDescent="0.25">
      <c r="A31" s="398"/>
      <c r="B31" s="399"/>
      <c r="C31" s="397"/>
      <c r="D31" s="398"/>
      <c r="E31" s="397" t="s">
        <v>87</v>
      </c>
      <c r="F31" s="398"/>
      <c r="G31" s="6"/>
      <c r="H31" s="6"/>
      <c r="I31" s="397" t="s">
        <v>196</v>
      </c>
      <c r="J31" s="398"/>
    </row>
    <row r="32" spans="1:10" ht="12.75" x14ac:dyDescent="0.25">
      <c r="A32" s="398"/>
      <c r="B32" s="399"/>
      <c r="C32" s="8" t="s">
        <v>81</v>
      </c>
      <c r="D32" s="8" t="s">
        <v>79</v>
      </c>
      <c r="E32" s="8" t="s">
        <v>81</v>
      </c>
      <c r="F32" s="8" t="s">
        <v>79</v>
      </c>
      <c r="G32" s="361" t="s">
        <v>81</v>
      </c>
      <c r="H32" s="362"/>
      <c r="I32" s="8" t="s">
        <v>81</v>
      </c>
      <c r="J32" s="8" t="s">
        <v>79</v>
      </c>
    </row>
    <row r="33" spans="1:10" x14ac:dyDescent="0.25">
      <c r="A33" s="73" t="s">
        <v>195</v>
      </c>
      <c r="B33" s="72" t="s">
        <v>194</v>
      </c>
      <c r="C33" s="12">
        <v>211983651</v>
      </c>
      <c r="D33" s="12">
        <v>0</v>
      </c>
      <c r="E33" s="12">
        <v>211983651</v>
      </c>
      <c r="F33" s="12">
        <v>0</v>
      </c>
      <c r="G33" s="12">
        <v>0</v>
      </c>
      <c r="H33" s="12">
        <v>253592406</v>
      </c>
      <c r="I33" s="12">
        <v>909497905</v>
      </c>
      <c r="J33" s="12">
        <v>698000000</v>
      </c>
    </row>
    <row r="34" spans="1:10" x14ac:dyDescent="0.25">
      <c r="A34" s="23" t="s">
        <v>193</v>
      </c>
      <c r="B34" s="22" t="s">
        <v>192</v>
      </c>
      <c r="C34" s="21">
        <v>239404807</v>
      </c>
      <c r="D34" s="21">
        <v>0</v>
      </c>
      <c r="E34" s="21">
        <v>239404807</v>
      </c>
      <c r="F34" s="21">
        <v>0</v>
      </c>
      <c r="G34" s="21">
        <v>0</v>
      </c>
      <c r="H34" s="21">
        <v>239404807</v>
      </c>
      <c r="I34" s="21">
        <v>239404807</v>
      </c>
      <c r="J34" s="21">
        <v>0</v>
      </c>
    </row>
    <row r="35" spans="1:10" x14ac:dyDescent="0.25">
      <c r="A35" s="23" t="s">
        <v>191</v>
      </c>
      <c r="B35" s="22" t="s">
        <v>190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5">
      <c r="A36" s="23" t="s">
        <v>189</v>
      </c>
      <c r="B36" s="22" t="s">
        <v>188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0" x14ac:dyDescent="0.25">
      <c r="A37" s="23" t="s">
        <v>187</v>
      </c>
      <c r="B37" s="22" t="s">
        <v>186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1:10" x14ac:dyDescent="0.25">
      <c r="A38" s="23" t="s">
        <v>185</v>
      </c>
      <c r="B38" s="22" t="s">
        <v>184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5">
      <c r="A39" s="23" t="s">
        <v>183</v>
      </c>
      <c r="B39" s="22" t="s">
        <v>182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0" x14ac:dyDescent="0.25">
      <c r="A40" s="23" t="s">
        <v>181</v>
      </c>
      <c r="B40" s="22" t="s">
        <v>180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x14ac:dyDescent="0.25">
      <c r="A41" s="23" t="s">
        <v>179</v>
      </c>
      <c r="B41" s="22" t="s">
        <v>178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5">
      <c r="A42" s="23" t="s">
        <v>177</v>
      </c>
      <c r="B42" s="22" t="s">
        <v>176</v>
      </c>
      <c r="C42" s="21">
        <v>-27421156</v>
      </c>
      <c r="D42" s="21">
        <v>0</v>
      </c>
      <c r="E42" s="21">
        <v>-27421156</v>
      </c>
      <c r="F42" s="21">
        <v>0</v>
      </c>
      <c r="G42" s="21">
        <v>0</v>
      </c>
      <c r="H42" s="21">
        <v>14187599</v>
      </c>
      <c r="I42" s="21">
        <v>670093098</v>
      </c>
      <c r="J42" s="21">
        <v>698000000</v>
      </c>
    </row>
    <row r="43" spans="1:10" x14ac:dyDescent="0.25">
      <c r="A43" s="23" t="s">
        <v>175</v>
      </c>
      <c r="B43" s="22" t="s">
        <v>174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1:10" x14ac:dyDescent="0.25">
      <c r="A44" s="73" t="s">
        <v>173</v>
      </c>
      <c r="B44" s="72" t="s">
        <v>172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35799522</v>
      </c>
    </row>
    <row r="45" spans="1:10" x14ac:dyDescent="0.25">
      <c r="A45" s="23" t="s">
        <v>171</v>
      </c>
      <c r="B45" s="22" t="s">
        <v>170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5">
      <c r="A46" s="23" t="s">
        <v>169</v>
      </c>
      <c r="B46" s="22" t="s">
        <v>168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5">
      <c r="A47" s="23" t="s">
        <v>167</v>
      </c>
      <c r="B47" s="22" t="s">
        <v>166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35799522</v>
      </c>
    </row>
    <row r="48" spans="1:10" x14ac:dyDescent="0.25">
      <c r="A48" s="23" t="s">
        <v>165</v>
      </c>
      <c r="B48" s="22" t="s">
        <v>164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5">
      <c r="A49" s="23" t="s">
        <v>163</v>
      </c>
      <c r="B49" s="22" t="s">
        <v>162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5">
      <c r="A50" s="23" t="s">
        <v>161</v>
      </c>
      <c r="B50" s="22" t="s">
        <v>160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5">
      <c r="A51" s="76" t="s">
        <v>159</v>
      </c>
      <c r="B51" s="75" t="s">
        <v>158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</row>
    <row r="52" spans="1:10" x14ac:dyDescent="0.25">
      <c r="A52" s="73" t="s">
        <v>157</v>
      </c>
      <c r="B52" s="72" t="s">
        <v>156</v>
      </c>
      <c r="C52" s="71">
        <v>0</v>
      </c>
      <c r="D52" s="71">
        <v>0</v>
      </c>
      <c r="E52" s="71">
        <v>0</v>
      </c>
      <c r="F52" s="71">
        <v>0</v>
      </c>
      <c r="G52" s="12">
        <v>0</v>
      </c>
      <c r="H52" s="71">
        <v>0</v>
      </c>
      <c r="I52" s="12">
        <v>0</v>
      </c>
      <c r="J52" s="12">
        <v>0</v>
      </c>
    </row>
    <row r="53" spans="1:10" x14ac:dyDescent="0.25">
      <c r="A53" s="70" t="s">
        <v>155</v>
      </c>
      <c r="B53" s="69" t="s">
        <v>154</v>
      </c>
      <c r="C53" s="33">
        <v>0</v>
      </c>
      <c r="D53" s="68">
        <v>0</v>
      </c>
      <c r="E53" s="33">
        <v>0</v>
      </c>
      <c r="F53" s="68">
        <v>0</v>
      </c>
      <c r="G53" s="68">
        <v>0</v>
      </c>
      <c r="H53" s="33">
        <v>0</v>
      </c>
      <c r="I53" s="33">
        <v>77894023</v>
      </c>
      <c r="J53" s="33">
        <v>0</v>
      </c>
    </row>
    <row r="54" spans="1:10" ht="12.75" x14ac:dyDescent="0.25">
      <c r="A54" s="247" t="s">
        <v>153</v>
      </c>
      <c r="B54" s="239"/>
      <c r="C54" s="24">
        <v>211983651</v>
      </c>
      <c r="D54" s="24">
        <v>0</v>
      </c>
      <c r="E54" s="24">
        <v>211983651</v>
      </c>
      <c r="F54" s="24">
        <v>0</v>
      </c>
      <c r="G54" s="24">
        <v>0</v>
      </c>
      <c r="H54" s="24">
        <v>253592406</v>
      </c>
      <c r="I54" s="24">
        <v>987391928</v>
      </c>
      <c r="J54" s="24">
        <v>733799522</v>
      </c>
    </row>
    <row r="55" spans="1:10" x14ac:dyDescent="0.25">
      <c r="C55" s="67"/>
      <c r="D55" s="67"/>
      <c r="E55" s="67"/>
      <c r="F55" s="67"/>
      <c r="G55" s="67"/>
      <c r="H55" s="67"/>
      <c r="I55" s="67"/>
      <c r="J55" s="67"/>
    </row>
    <row r="56" spans="1:10" ht="12.75" x14ac:dyDescent="0.25">
      <c r="A56" s="400" t="s">
        <v>152</v>
      </c>
      <c r="B56" s="402"/>
      <c r="C56" s="67"/>
      <c r="D56" s="67"/>
      <c r="E56" s="67"/>
      <c r="F56" s="67"/>
      <c r="G56" s="67"/>
      <c r="H56" s="67"/>
      <c r="I56" s="12">
        <v>0</v>
      </c>
      <c r="J56" s="12">
        <v>253592406</v>
      </c>
    </row>
    <row r="57" spans="1:10" x14ac:dyDescent="0.25">
      <c r="C57" s="67"/>
      <c r="D57" s="67"/>
      <c r="E57" s="67"/>
      <c r="F57" s="67"/>
      <c r="G57" s="67"/>
      <c r="H57" s="67"/>
      <c r="I57" s="67"/>
      <c r="J57" s="67"/>
    </row>
    <row r="58" spans="1:10" ht="12.75" x14ac:dyDescent="0.25">
      <c r="A58" s="400" t="s">
        <v>82</v>
      </c>
      <c r="B58" s="401"/>
      <c r="C58" s="67"/>
      <c r="D58" s="67"/>
      <c r="E58" s="67"/>
      <c r="F58" s="67"/>
      <c r="G58" s="67"/>
      <c r="H58" s="67"/>
      <c r="I58" s="12">
        <f>I56+I54</f>
        <v>987391928</v>
      </c>
      <c r="J58" s="12">
        <f>J56+J54</f>
        <v>987391928</v>
      </c>
    </row>
  </sheetData>
  <mergeCells count="23">
    <mergeCell ref="A54:B54"/>
    <mergeCell ref="A28:B28"/>
    <mergeCell ref="A58:B58"/>
    <mergeCell ref="A56:B56"/>
    <mergeCell ref="A30:A32"/>
    <mergeCell ref="E31:F31"/>
    <mergeCell ref="G32:H32"/>
    <mergeCell ref="I31:J31"/>
    <mergeCell ref="B30:B32"/>
    <mergeCell ref="C31:D31"/>
    <mergeCell ref="E30:F30"/>
    <mergeCell ref="I30:J30"/>
    <mergeCell ref="C30:D30"/>
    <mergeCell ref="A1:I1"/>
    <mergeCell ref="A2:I2"/>
    <mergeCell ref="A4:A6"/>
    <mergeCell ref="B4:B6"/>
    <mergeCell ref="C4:D4"/>
    <mergeCell ref="E5:F5"/>
    <mergeCell ref="G4:H4"/>
    <mergeCell ref="C5:D5"/>
    <mergeCell ref="E4:F4"/>
    <mergeCell ref="G5:H5"/>
  </mergeCells>
  <printOptions horizontalCentered="1"/>
  <pageMargins left="7.874015748031496E-2" right="7.874015748031496E-2" top="0.39370078740157483" bottom="0.39370078740157483" header="0.19685039370078741" footer="0.19685039370078741"/>
  <pageSetup paperSize="9" scale="75" firstPageNumber="21" orientation="landscape" useFirstPageNumber="1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A18" sqref="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57" customFormat="1" ht="12.75" x14ac:dyDescent="0.25">
      <c r="A1" s="234" t="s">
        <v>88</v>
      </c>
      <c r="B1" s="360"/>
      <c r="C1" s="360"/>
      <c r="D1" s="360"/>
      <c r="E1" s="360"/>
      <c r="F1" s="360"/>
      <c r="G1" s="360"/>
      <c r="H1" s="360"/>
      <c r="I1" s="47" t="s">
        <v>87</v>
      </c>
    </row>
    <row r="2" spans="1:9" s="57" customFormat="1" ht="12.75" x14ac:dyDescent="0.25">
      <c r="A2" s="361" t="s">
        <v>115</v>
      </c>
      <c r="B2" s="362"/>
      <c r="C2" s="362"/>
      <c r="D2" s="362"/>
      <c r="E2" s="362"/>
      <c r="F2" s="362"/>
      <c r="G2" s="362"/>
      <c r="H2" s="362"/>
      <c r="I2" s="8" t="s">
        <v>151</v>
      </c>
    </row>
    <row r="3" spans="1:9" s="57" customFormat="1" ht="12.75" x14ac:dyDescent="0.25">
      <c r="A3" s="363" t="s">
        <v>114</v>
      </c>
      <c r="B3" s="364"/>
      <c r="C3" s="364"/>
      <c r="D3" s="364"/>
      <c r="E3" s="364"/>
      <c r="F3" s="364"/>
      <c r="G3" s="364"/>
      <c r="H3" s="364"/>
      <c r="I3" s="28"/>
    </row>
    <row r="4" spans="1:9" s="57" customFormat="1" x14ac:dyDescent="0.25"/>
    <row r="5" spans="1:9" s="57" customFormat="1" ht="12.75" x14ac:dyDescent="0.25">
      <c r="A5" s="240" t="s">
        <v>150</v>
      </c>
      <c r="B5" s="365"/>
      <c r="C5" s="365"/>
      <c r="D5" s="365"/>
      <c r="E5" s="365"/>
      <c r="F5" s="365"/>
      <c r="G5" s="365"/>
      <c r="H5" s="66" t="s">
        <v>113</v>
      </c>
      <c r="I5" s="65">
        <v>0</v>
      </c>
    </row>
    <row r="6" spans="1:9" s="54" customFormat="1" ht="9" x14ac:dyDescent="0.25">
      <c r="A6" s="56" t="s">
        <v>112</v>
      </c>
      <c r="B6" s="56"/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64">
        <v>8</v>
      </c>
      <c r="I6" s="64" t="s">
        <v>82</v>
      </c>
    </row>
    <row r="7" spans="1:9" s="54" customFormat="1" ht="36" x14ac:dyDescent="0.25">
      <c r="A7" s="55" t="s">
        <v>111</v>
      </c>
      <c r="B7" s="55" t="s">
        <v>1</v>
      </c>
      <c r="C7" s="55" t="s">
        <v>149</v>
      </c>
      <c r="D7" s="55" t="s">
        <v>148</v>
      </c>
      <c r="E7" s="55" t="s">
        <v>147</v>
      </c>
      <c r="F7" s="55" t="s">
        <v>146</v>
      </c>
      <c r="G7" s="55" t="s">
        <v>145</v>
      </c>
      <c r="H7" s="55" t="s">
        <v>110</v>
      </c>
      <c r="I7" s="55" t="s">
        <v>108</v>
      </c>
    </row>
    <row r="8" spans="1:9" x14ac:dyDescent="0.25">
      <c r="A8" s="53" t="s">
        <v>107</v>
      </c>
      <c r="B8" s="52"/>
      <c r="C8" s="51"/>
      <c r="D8" s="51"/>
      <c r="E8" s="51"/>
      <c r="F8" s="51"/>
      <c r="G8" s="51"/>
      <c r="H8" s="51"/>
      <c r="I8" s="51">
        <f t="shared" ref="I8:I26" si="0">SUM(C8:H8)</f>
        <v>0</v>
      </c>
    </row>
    <row r="9" spans="1:9" ht="12.75" x14ac:dyDescent="0.25">
      <c r="A9" s="358" t="s">
        <v>80</v>
      </c>
      <c r="B9" s="359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0</v>
      </c>
    </row>
    <row r="10" spans="1:9" ht="12.75" x14ac:dyDescent="0.25">
      <c r="A10" s="356" t="s">
        <v>90</v>
      </c>
      <c r="B10" s="357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f t="shared" si="0"/>
        <v>0</v>
      </c>
    </row>
    <row r="11" spans="1:9" ht="12.75" x14ac:dyDescent="0.25">
      <c r="A11" s="356" t="s">
        <v>604</v>
      </c>
      <c r="B11" s="357"/>
      <c r="C11" s="24">
        <v>0</v>
      </c>
      <c r="D11" s="24">
        <v>239404807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239404807</v>
      </c>
    </row>
    <row r="12" spans="1:9" ht="12.75" x14ac:dyDescent="0.25">
      <c r="A12" s="356" t="s">
        <v>103</v>
      </c>
      <c r="B12" s="357"/>
      <c r="C12" s="24">
        <v>0</v>
      </c>
      <c r="D12" s="24">
        <v>239404807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239404807</v>
      </c>
    </row>
    <row r="13" spans="1:9" ht="12.75" x14ac:dyDescent="0.25">
      <c r="A13" s="366" t="s">
        <v>106</v>
      </c>
      <c r="B13" s="367"/>
      <c r="C13" s="43"/>
      <c r="D13" s="43"/>
      <c r="E13" s="43"/>
      <c r="F13" s="43"/>
      <c r="G13" s="43"/>
      <c r="H13" s="43"/>
      <c r="I13" s="43">
        <f t="shared" si="0"/>
        <v>0</v>
      </c>
    </row>
    <row r="14" spans="1:9" ht="12.75" x14ac:dyDescent="0.25">
      <c r="A14" s="366" t="s">
        <v>105</v>
      </c>
      <c r="B14" s="367"/>
      <c r="C14" s="43">
        <v>0</v>
      </c>
      <c r="D14" s="43">
        <v>239404807</v>
      </c>
      <c r="E14" s="43">
        <v>0</v>
      </c>
      <c r="F14" s="43">
        <v>0</v>
      </c>
      <c r="G14" s="43">
        <v>0</v>
      </c>
      <c r="H14" s="43">
        <v>0</v>
      </c>
      <c r="I14" s="43">
        <f t="shared" si="0"/>
        <v>239404807</v>
      </c>
    </row>
    <row r="15" spans="1:9" x14ac:dyDescent="0.25">
      <c r="A15" s="53" t="s">
        <v>104</v>
      </c>
      <c r="B15" s="52"/>
      <c r="C15" s="51"/>
      <c r="D15" s="51"/>
      <c r="E15" s="51"/>
      <c r="F15" s="51"/>
      <c r="G15" s="51"/>
      <c r="H15" s="51"/>
      <c r="I15" s="51">
        <f t="shared" si="0"/>
        <v>0</v>
      </c>
    </row>
    <row r="16" spans="1:9" ht="12.75" x14ac:dyDescent="0.25">
      <c r="A16" s="358" t="s">
        <v>80</v>
      </c>
      <c r="B16" s="359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ht="12.75" x14ac:dyDescent="0.25">
      <c r="A17" s="356" t="s">
        <v>90</v>
      </c>
      <c r="B17" s="357"/>
      <c r="C17" s="24"/>
      <c r="D17" s="24"/>
      <c r="E17" s="24"/>
      <c r="F17" s="24"/>
      <c r="G17" s="24"/>
      <c r="H17" s="24"/>
      <c r="I17" s="24">
        <f t="shared" si="0"/>
        <v>0</v>
      </c>
    </row>
    <row r="18" spans="1:9" ht="12.75" x14ac:dyDescent="0.25">
      <c r="A18" s="356" t="s">
        <v>604</v>
      </c>
      <c r="B18" s="357"/>
      <c r="C18" s="24"/>
      <c r="D18" s="24"/>
      <c r="E18" s="24"/>
      <c r="F18" s="24"/>
      <c r="G18" s="24"/>
      <c r="H18" s="24"/>
      <c r="I18" s="24">
        <f t="shared" si="0"/>
        <v>0</v>
      </c>
    </row>
    <row r="19" spans="1:9" ht="12.75" x14ac:dyDescent="0.25">
      <c r="A19" s="356" t="s">
        <v>103</v>
      </c>
      <c r="B19" s="357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x14ac:dyDescent="0.25">
      <c r="A20" s="53"/>
      <c r="B20" s="52"/>
      <c r="C20" s="51"/>
      <c r="D20" s="51"/>
      <c r="E20" s="51"/>
      <c r="F20" s="51"/>
      <c r="G20" s="51"/>
      <c r="H20" s="51"/>
      <c r="I20" s="51">
        <f t="shared" si="0"/>
        <v>0</v>
      </c>
    </row>
    <row r="21" spans="1:9" x14ac:dyDescent="0.25">
      <c r="A21" s="53" t="s">
        <v>102</v>
      </c>
      <c r="B21" s="52"/>
      <c r="C21" s="51"/>
      <c r="D21" s="51"/>
      <c r="E21" s="51"/>
      <c r="F21" s="51"/>
      <c r="G21" s="51"/>
      <c r="H21" s="51"/>
      <c r="I21" s="51">
        <f t="shared" si="0"/>
        <v>0</v>
      </c>
    </row>
    <row r="22" spans="1:9" ht="12.75" x14ac:dyDescent="0.25">
      <c r="A22" s="358" t="s">
        <v>81</v>
      </c>
      <c r="B22" s="359"/>
      <c r="C22" s="12">
        <v>0</v>
      </c>
      <c r="D22" s="12">
        <v>239404807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239404807</v>
      </c>
    </row>
    <row r="23" spans="1:9" x14ac:dyDescent="0.25">
      <c r="A23" s="62">
        <v>654</v>
      </c>
      <c r="B23" s="61" t="s">
        <v>144</v>
      </c>
      <c r="C23" s="43">
        <v>0</v>
      </c>
      <c r="D23" s="43">
        <v>143400</v>
      </c>
      <c r="E23" s="43">
        <v>0</v>
      </c>
      <c r="F23" s="43">
        <v>0</v>
      </c>
      <c r="G23" s="43">
        <v>0</v>
      </c>
      <c r="H23" s="43">
        <v>0</v>
      </c>
      <c r="I23" s="43">
        <f t="shared" si="0"/>
        <v>143400</v>
      </c>
    </row>
    <row r="24" spans="1:9" ht="18" x14ac:dyDescent="0.25">
      <c r="A24" s="62">
        <v>658</v>
      </c>
      <c r="B24" s="61" t="s">
        <v>143</v>
      </c>
      <c r="C24" s="43">
        <v>0</v>
      </c>
      <c r="D24" s="43">
        <v>239261407</v>
      </c>
      <c r="E24" s="43">
        <v>0</v>
      </c>
      <c r="F24" s="43">
        <v>0</v>
      </c>
      <c r="G24" s="43">
        <v>0</v>
      </c>
      <c r="H24" s="43">
        <v>0</v>
      </c>
      <c r="I24" s="43">
        <f t="shared" si="0"/>
        <v>239261407</v>
      </c>
    </row>
    <row r="25" spans="1:9" x14ac:dyDescent="0.25">
      <c r="A25" s="62"/>
      <c r="B25" s="61"/>
      <c r="C25" s="43"/>
      <c r="D25" s="43"/>
      <c r="E25" s="43"/>
      <c r="F25" s="43"/>
      <c r="G25" s="43"/>
      <c r="H25" s="43"/>
      <c r="I25" s="43">
        <f t="shared" si="0"/>
        <v>0</v>
      </c>
    </row>
    <row r="26" spans="1:9" ht="12.75" x14ac:dyDescent="0.25">
      <c r="A26" s="356" t="s">
        <v>79</v>
      </c>
      <c r="B26" s="357"/>
      <c r="C26" s="24"/>
      <c r="D26" s="24"/>
      <c r="E26" s="24"/>
      <c r="F26" s="24"/>
      <c r="G26" s="24"/>
      <c r="H26" s="24"/>
      <c r="I26" s="24">
        <f t="shared" si="0"/>
        <v>0</v>
      </c>
    </row>
    <row r="27" spans="1:9" ht="9.9499999999999993" customHeight="1" x14ac:dyDescent="0.25">
      <c r="A27" s="9" t="s">
        <v>101</v>
      </c>
      <c r="B27" s="10"/>
      <c r="C27" s="9"/>
      <c r="D27" s="9"/>
      <c r="E27" s="9"/>
      <c r="F27" s="9"/>
    </row>
    <row r="28" spans="1:9" ht="9.9499999999999993" customHeight="1" x14ac:dyDescent="0.25">
      <c r="A28" s="9"/>
      <c r="B28" s="10"/>
      <c r="C28" s="9"/>
      <c r="D28" s="9"/>
      <c r="E28" s="9"/>
      <c r="F28" s="9"/>
    </row>
  </sheetData>
  <mergeCells count="16"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  <mergeCell ref="A26:B26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22" pageOrder="overThenDown" orientation="landscape" useFirstPageNumber="1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>
      <selection activeCell="I18" activeCellId="2" sqref="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57" customFormat="1" ht="12.75" x14ac:dyDescent="0.25">
      <c r="A1" s="369" t="s">
        <v>88</v>
      </c>
      <c r="B1" s="370"/>
      <c r="C1" s="370"/>
      <c r="D1" s="370"/>
      <c r="E1" s="370"/>
      <c r="F1" s="370"/>
      <c r="G1" s="371"/>
      <c r="H1" s="8" t="s">
        <v>87</v>
      </c>
      <c r="I1" s="369" t="s">
        <v>88</v>
      </c>
      <c r="J1" s="370"/>
      <c r="K1" s="370"/>
      <c r="L1" s="370"/>
      <c r="M1" s="370"/>
      <c r="N1" s="370"/>
      <c r="O1" s="371"/>
      <c r="P1" s="8" t="s">
        <v>87</v>
      </c>
    </row>
    <row r="2" spans="1:16" s="57" customFormat="1" ht="12.75" x14ac:dyDescent="0.25">
      <c r="A2" s="369" t="s">
        <v>115</v>
      </c>
      <c r="B2" s="370"/>
      <c r="C2" s="370"/>
      <c r="D2" s="370"/>
      <c r="E2" s="370"/>
      <c r="F2" s="370"/>
      <c r="G2" s="371"/>
      <c r="H2" s="8" t="s">
        <v>142</v>
      </c>
      <c r="I2" s="369" t="s">
        <v>115</v>
      </c>
      <c r="J2" s="370"/>
      <c r="K2" s="370"/>
      <c r="L2" s="370"/>
      <c r="M2" s="370"/>
      <c r="N2" s="370"/>
      <c r="O2" s="371"/>
      <c r="P2" s="8" t="s">
        <v>142</v>
      </c>
    </row>
    <row r="3" spans="1:16" s="57" customFormat="1" ht="12.75" x14ac:dyDescent="0.25">
      <c r="A3" s="372" t="s">
        <v>114</v>
      </c>
      <c r="B3" s="373"/>
      <c r="C3" s="373"/>
      <c r="D3" s="373"/>
      <c r="E3" s="373"/>
      <c r="F3" s="373"/>
      <c r="G3" s="374"/>
      <c r="H3" s="28"/>
      <c r="I3" s="372" t="s">
        <v>114</v>
      </c>
      <c r="J3" s="373"/>
      <c r="K3" s="373"/>
      <c r="L3" s="373"/>
      <c r="M3" s="373"/>
      <c r="N3" s="373"/>
      <c r="O3" s="374"/>
      <c r="P3" s="28"/>
    </row>
    <row r="4" spans="1:16" s="57" customFormat="1" x14ac:dyDescent="0.25"/>
    <row r="5" spans="1:16" s="57" customFormat="1" ht="12.75" x14ac:dyDescent="0.25">
      <c r="A5" s="240" t="s">
        <v>141</v>
      </c>
      <c r="B5" s="368"/>
      <c r="C5" s="368"/>
      <c r="D5" s="368"/>
      <c r="E5" s="368"/>
      <c r="F5" s="368"/>
      <c r="G5" s="59" t="s">
        <v>113</v>
      </c>
      <c r="H5" s="60">
        <v>0</v>
      </c>
      <c r="I5" s="240" t="s">
        <v>140</v>
      </c>
      <c r="J5" s="368"/>
      <c r="K5" s="368"/>
      <c r="L5" s="368"/>
      <c r="M5" s="368"/>
      <c r="N5" s="368"/>
      <c r="O5" s="63" t="s">
        <v>113</v>
      </c>
      <c r="P5" s="58">
        <v>0</v>
      </c>
    </row>
    <row r="6" spans="1:16" s="54" customFormat="1" ht="9" x14ac:dyDescent="0.25">
      <c r="A6" s="56" t="s">
        <v>112</v>
      </c>
      <c r="B6" s="56"/>
      <c r="C6" s="56">
        <v>0</v>
      </c>
      <c r="D6" s="56">
        <v>1</v>
      </c>
      <c r="E6" s="56">
        <v>2</v>
      </c>
      <c r="F6" s="56">
        <v>3</v>
      </c>
      <c r="G6" s="56">
        <v>4</v>
      </c>
      <c r="H6" s="56">
        <v>5</v>
      </c>
      <c r="I6" s="56" t="s">
        <v>112</v>
      </c>
      <c r="J6" s="56"/>
      <c r="K6" s="56">
        <v>6</v>
      </c>
      <c r="L6" s="56">
        <v>8</v>
      </c>
      <c r="M6" s="56" t="s">
        <v>82</v>
      </c>
    </row>
    <row r="7" spans="1:16" s="54" customFormat="1" ht="36" x14ac:dyDescent="0.25">
      <c r="A7" s="55" t="s">
        <v>111</v>
      </c>
      <c r="B7" s="55" t="s">
        <v>1</v>
      </c>
      <c r="C7" s="55" t="s">
        <v>139</v>
      </c>
      <c r="D7" s="55" t="s">
        <v>138</v>
      </c>
      <c r="E7" s="55" t="s">
        <v>137</v>
      </c>
      <c r="F7" s="55" t="s">
        <v>136</v>
      </c>
      <c r="G7" s="55" t="s">
        <v>135</v>
      </c>
      <c r="H7" s="55" t="s">
        <v>134</v>
      </c>
      <c r="I7" s="55" t="s">
        <v>111</v>
      </c>
      <c r="J7" s="55" t="s">
        <v>1</v>
      </c>
      <c r="K7" s="55" t="s">
        <v>109</v>
      </c>
      <c r="L7" s="55" t="s">
        <v>110</v>
      </c>
      <c r="M7" s="55" t="s">
        <v>108</v>
      </c>
    </row>
    <row r="8" spans="1:16" x14ac:dyDescent="0.25">
      <c r="A8" s="53" t="s">
        <v>107</v>
      </c>
      <c r="B8" s="52"/>
      <c r="C8" s="51"/>
      <c r="D8" s="51"/>
      <c r="E8" s="51"/>
      <c r="F8" s="51"/>
      <c r="G8" s="51"/>
      <c r="H8" s="51"/>
      <c r="I8" s="53" t="s">
        <v>107</v>
      </c>
      <c r="J8" s="52"/>
      <c r="K8" s="51"/>
      <c r="L8" s="51"/>
      <c r="M8" s="51">
        <f t="shared" ref="M8:M42" si="0">SUM(K8:L8)+ SUM(C8:H8)</f>
        <v>0</v>
      </c>
    </row>
    <row r="9" spans="1:16" ht="12.75" x14ac:dyDescent="0.25">
      <c r="A9" s="358" t="s">
        <v>80</v>
      </c>
      <c r="B9" s="359"/>
      <c r="C9" s="12">
        <v>122975821</v>
      </c>
      <c r="D9" s="12">
        <v>0</v>
      </c>
      <c r="E9" s="12">
        <v>0</v>
      </c>
      <c r="F9" s="12">
        <v>0</v>
      </c>
      <c r="G9" s="12">
        <v>0</v>
      </c>
      <c r="H9" s="12">
        <v>532929678</v>
      </c>
      <c r="I9" s="358" t="s">
        <v>80</v>
      </c>
      <c r="J9" s="359"/>
      <c r="K9" s="12">
        <v>0</v>
      </c>
      <c r="L9" s="12">
        <v>0</v>
      </c>
      <c r="M9" s="12">
        <f t="shared" si="0"/>
        <v>655905499</v>
      </c>
    </row>
    <row r="10" spans="1:16" ht="12.75" x14ac:dyDescent="0.25">
      <c r="A10" s="356" t="s">
        <v>90</v>
      </c>
      <c r="B10" s="357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41608755</v>
      </c>
      <c r="I10" s="356" t="s">
        <v>90</v>
      </c>
      <c r="J10" s="357"/>
      <c r="K10" s="24">
        <v>0</v>
      </c>
      <c r="L10" s="24">
        <v>0</v>
      </c>
      <c r="M10" s="24">
        <f t="shared" si="0"/>
        <v>41608755</v>
      </c>
    </row>
    <row r="11" spans="1:16" ht="12.75" x14ac:dyDescent="0.25">
      <c r="A11" s="356" t="s">
        <v>604</v>
      </c>
      <c r="B11" s="357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-27421156</v>
      </c>
      <c r="I11" s="356" t="s">
        <v>604</v>
      </c>
      <c r="J11" s="357"/>
      <c r="K11" s="24">
        <v>0</v>
      </c>
      <c r="L11" s="24">
        <v>0</v>
      </c>
      <c r="M11" s="24">
        <f t="shared" si="0"/>
        <v>-27421156</v>
      </c>
    </row>
    <row r="12" spans="1:16" ht="12.75" x14ac:dyDescent="0.25">
      <c r="A12" s="356" t="s">
        <v>103</v>
      </c>
      <c r="B12" s="35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-27421156</v>
      </c>
      <c r="I12" s="356" t="s">
        <v>103</v>
      </c>
      <c r="J12" s="357"/>
      <c r="K12" s="24">
        <v>0</v>
      </c>
      <c r="L12" s="24">
        <v>0</v>
      </c>
      <c r="M12" s="24">
        <f t="shared" si="0"/>
        <v>-27421156</v>
      </c>
    </row>
    <row r="13" spans="1:16" ht="12.75" x14ac:dyDescent="0.25">
      <c r="A13" s="366" t="s">
        <v>106</v>
      </c>
      <c r="B13" s="367"/>
      <c r="C13" s="43"/>
      <c r="D13" s="43"/>
      <c r="E13" s="43"/>
      <c r="F13" s="43"/>
      <c r="G13" s="43"/>
      <c r="H13" s="43"/>
      <c r="I13" s="366" t="s">
        <v>106</v>
      </c>
      <c r="J13" s="367"/>
      <c r="K13" s="43"/>
      <c r="L13" s="43"/>
      <c r="M13" s="43">
        <f t="shared" si="0"/>
        <v>0</v>
      </c>
    </row>
    <row r="14" spans="1:16" ht="12.75" x14ac:dyDescent="0.25">
      <c r="A14" s="366" t="s">
        <v>105</v>
      </c>
      <c r="B14" s="367"/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14187599</v>
      </c>
      <c r="I14" s="366" t="s">
        <v>105</v>
      </c>
      <c r="J14" s="367"/>
      <c r="K14" s="43">
        <v>0</v>
      </c>
      <c r="L14" s="43">
        <v>0</v>
      </c>
      <c r="M14" s="43">
        <f t="shared" si="0"/>
        <v>14187599</v>
      </c>
    </row>
    <row r="15" spans="1:16" x14ac:dyDescent="0.25">
      <c r="A15" s="53" t="s">
        <v>104</v>
      </c>
      <c r="B15" s="52"/>
      <c r="C15" s="51"/>
      <c r="D15" s="51"/>
      <c r="E15" s="51"/>
      <c r="F15" s="51"/>
      <c r="G15" s="51"/>
      <c r="H15" s="51"/>
      <c r="I15" s="53" t="s">
        <v>104</v>
      </c>
      <c r="J15" s="52"/>
      <c r="K15" s="51"/>
      <c r="L15" s="51"/>
      <c r="M15" s="51">
        <f t="shared" si="0"/>
        <v>0</v>
      </c>
    </row>
    <row r="16" spans="1:16" ht="12.75" x14ac:dyDescent="0.25">
      <c r="A16" s="358" t="s">
        <v>80</v>
      </c>
      <c r="B16" s="359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698000000</v>
      </c>
      <c r="I16" s="358" t="s">
        <v>80</v>
      </c>
      <c r="J16" s="359"/>
      <c r="K16" s="12">
        <v>0</v>
      </c>
      <c r="L16" s="12">
        <v>0</v>
      </c>
      <c r="M16" s="12">
        <f t="shared" si="0"/>
        <v>698000000</v>
      </c>
    </row>
    <row r="17" spans="1:13" ht="12.75" x14ac:dyDescent="0.25">
      <c r="A17" s="356" t="s">
        <v>90</v>
      </c>
      <c r="B17" s="35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56" t="s">
        <v>90</v>
      </c>
      <c r="J17" s="357"/>
      <c r="K17" s="24">
        <v>0</v>
      </c>
      <c r="L17" s="24">
        <v>0</v>
      </c>
      <c r="M17" s="24">
        <f t="shared" si="0"/>
        <v>0</v>
      </c>
    </row>
    <row r="18" spans="1:13" ht="12.75" x14ac:dyDescent="0.25">
      <c r="A18" s="356" t="s">
        <v>604</v>
      </c>
      <c r="B18" s="35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56" t="s">
        <v>604</v>
      </c>
      <c r="J18" s="357"/>
      <c r="K18" s="24">
        <v>0</v>
      </c>
      <c r="L18" s="24">
        <v>0</v>
      </c>
      <c r="M18" s="24">
        <f t="shared" si="0"/>
        <v>0</v>
      </c>
    </row>
    <row r="19" spans="1:13" ht="12.75" x14ac:dyDescent="0.25">
      <c r="A19" s="356" t="s">
        <v>103</v>
      </c>
      <c r="B19" s="35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56" t="s">
        <v>103</v>
      </c>
      <c r="J19" s="357"/>
      <c r="K19" s="24">
        <v>0</v>
      </c>
      <c r="L19" s="24">
        <v>0</v>
      </c>
      <c r="M19" s="24">
        <f t="shared" si="0"/>
        <v>0</v>
      </c>
    </row>
    <row r="20" spans="1:13" x14ac:dyDescent="0.25">
      <c r="A20" s="53"/>
      <c r="B20" s="52"/>
      <c r="C20" s="51"/>
      <c r="D20" s="51"/>
      <c r="E20" s="51"/>
      <c r="F20" s="51"/>
      <c r="G20" s="51"/>
      <c r="H20" s="51"/>
      <c r="I20" s="53"/>
      <c r="J20" s="52"/>
      <c r="K20" s="51"/>
      <c r="L20" s="51"/>
      <c r="M20" s="51">
        <f t="shared" si="0"/>
        <v>0</v>
      </c>
    </row>
    <row r="21" spans="1:13" x14ac:dyDescent="0.25">
      <c r="A21" s="53" t="s">
        <v>102</v>
      </c>
      <c r="B21" s="52"/>
      <c r="C21" s="51"/>
      <c r="D21" s="51"/>
      <c r="E21" s="51"/>
      <c r="F21" s="51"/>
      <c r="G21" s="51"/>
      <c r="H21" s="51"/>
      <c r="I21" s="53" t="s">
        <v>102</v>
      </c>
      <c r="J21" s="52"/>
      <c r="K21" s="51"/>
      <c r="L21" s="51"/>
      <c r="M21" s="51">
        <f t="shared" si="0"/>
        <v>0</v>
      </c>
    </row>
    <row r="22" spans="1:13" ht="12.75" x14ac:dyDescent="0.25">
      <c r="A22" s="358" t="s">
        <v>81</v>
      </c>
      <c r="B22" s="359"/>
      <c r="C22" s="12">
        <v>122975821</v>
      </c>
      <c r="D22" s="12">
        <v>0</v>
      </c>
      <c r="E22" s="12">
        <v>0</v>
      </c>
      <c r="F22" s="12">
        <v>0</v>
      </c>
      <c r="G22" s="12">
        <v>0</v>
      </c>
      <c r="H22" s="12">
        <v>547117277</v>
      </c>
      <c r="I22" s="358" t="s">
        <v>81</v>
      </c>
      <c r="J22" s="359"/>
      <c r="K22" s="12">
        <v>0</v>
      </c>
      <c r="L22" s="12">
        <v>0</v>
      </c>
      <c r="M22" s="12">
        <f t="shared" si="0"/>
        <v>670093098</v>
      </c>
    </row>
    <row r="23" spans="1:13" ht="18" x14ac:dyDescent="0.25">
      <c r="A23" s="62">
        <v>606</v>
      </c>
      <c r="B23" s="61" t="s">
        <v>133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64469108</v>
      </c>
      <c r="I23" s="62">
        <v>606</v>
      </c>
      <c r="J23" s="61" t="s">
        <v>133</v>
      </c>
      <c r="K23" s="43">
        <v>0</v>
      </c>
      <c r="L23" s="43">
        <v>0</v>
      </c>
      <c r="M23" s="43">
        <f t="shared" si="0"/>
        <v>64469108</v>
      </c>
    </row>
    <row r="24" spans="1:13" x14ac:dyDescent="0.25">
      <c r="A24" s="62">
        <v>613</v>
      </c>
      <c r="B24" s="61" t="s">
        <v>132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16500000</v>
      </c>
      <c r="I24" s="62">
        <v>613</v>
      </c>
      <c r="J24" s="61" t="s">
        <v>132</v>
      </c>
      <c r="K24" s="43">
        <v>0</v>
      </c>
      <c r="L24" s="43">
        <v>0</v>
      </c>
      <c r="M24" s="43">
        <f t="shared" si="0"/>
        <v>16500000</v>
      </c>
    </row>
    <row r="25" spans="1:13" x14ac:dyDescent="0.25">
      <c r="A25" s="62">
        <v>615</v>
      </c>
      <c r="B25" s="61" t="s">
        <v>131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20478562</v>
      </c>
      <c r="I25" s="62">
        <v>615</v>
      </c>
      <c r="J25" s="61" t="s">
        <v>131</v>
      </c>
      <c r="K25" s="43">
        <v>0</v>
      </c>
      <c r="L25" s="43">
        <v>0</v>
      </c>
      <c r="M25" s="43">
        <f t="shared" si="0"/>
        <v>20478562</v>
      </c>
    </row>
    <row r="26" spans="1:13" x14ac:dyDescent="0.25">
      <c r="A26" s="62">
        <v>616</v>
      </c>
      <c r="B26" s="61" t="s">
        <v>130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2400000</v>
      </c>
      <c r="I26" s="62">
        <v>616</v>
      </c>
      <c r="J26" s="61" t="s">
        <v>130</v>
      </c>
      <c r="K26" s="43">
        <v>0</v>
      </c>
      <c r="L26" s="43">
        <v>0</v>
      </c>
      <c r="M26" s="43">
        <f t="shared" si="0"/>
        <v>2400000</v>
      </c>
    </row>
    <row r="27" spans="1:13" x14ac:dyDescent="0.25">
      <c r="A27" s="62">
        <v>618</v>
      </c>
      <c r="B27" s="61" t="s">
        <v>129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7231522</v>
      </c>
      <c r="I27" s="62">
        <v>618</v>
      </c>
      <c r="J27" s="61" t="s">
        <v>129</v>
      </c>
      <c r="K27" s="43">
        <v>0</v>
      </c>
      <c r="L27" s="43">
        <v>0</v>
      </c>
      <c r="M27" s="43">
        <f t="shared" si="0"/>
        <v>7231522</v>
      </c>
    </row>
    <row r="28" spans="1:13" ht="18" x14ac:dyDescent="0.25">
      <c r="A28" s="62">
        <v>622</v>
      </c>
      <c r="B28" s="61" t="s">
        <v>128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7000000</v>
      </c>
      <c r="I28" s="62">
        <v>622</v>
      </c>
      <c r="J28" s="61" t="s">
        <v>128</v>
      </c>
      <c r="K28" s="43">
        <v>0</v>
      </c>
      <c r="L28" s="43">
        <v>0</v>
      </c>
      <c r="M28" s="43">
        <f t="shared" si="0"/>
        <v>7000000</v>
      </c>
    </row>
    <row r="29" spans="1:13" ht="18" x14ac:dyDescent="0.25">
      <c r="A29" s="62">
        <v>623</v>
      </c>
      <c r="B29" s="61" t="s">
        <v>127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7482505</v>
      </c>
      <c r="I29" s="62">
        <v>623</v>
      </c>
      <c r="J29" s="61" t="s">
        <v>127</v>
      </c>
      <c r="K29" s="43">
        <v>0</v>
      </c>
      <c r="L29" s="43">
        <v>0</v>
      </c>
      <c r="M29" s="43">
        <f t="shared" si="0"/>
        <v>7482505</v>
      </c>
    </row>
    <row r="30" spans="1:13" ht="18" x14ac:dyDescent="0.25">
      <c r="A30" s="62">
        <v>624</v>
      </c>
      <c r="B30" s="61" t="s">
        <v>126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13368287</v>
      </c>
      <c r="I30" s="62">
        <v>624</v>
      </c>
      <c r="J30" s="61" t="s">
        <v>126</v>
      </c>
      <c r="K30" s="43">
        <v>0</v>
      </c>
      <c r="L30" s="43">
        <v>0</v>
      </c>
      <c r="M30" s="43">
        <f t="shared" si="0"/>
        <v>13368287</v>
      </c>
    </row>
    <row r="31" spans="1:13" x14ac:dyDescent="0.25">
      <c r="A31" s="62">
        <v>625</v>
      </c>
      <c r="B31" s="61" t="s">
        <v>125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5049600</v>
      </c>
      <c r="I31" s="62">
        <v>625</v>
      </c>
      <c r="J31" s="61" t="s">
        <v>125</v>
      </c>
      <c r="K31" s="43">
        <v>0</v>
      </c>
      <c r="L31" s="43">
        <v>0</v>
      </c>
      <c r="M31" s="43">
        <f t="shared" si="0"/>
        <v>5049600</v>
      </c>
    </row>
    <row r="32" spans="1:13" ht="18" x14ac:dyDescent="0.25">
      <c r="A32" s="62">
        <v>626</v>
      </c>
      <c r="B32" s="61" t="s">
        <v>124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160000000</v>
      </c>
      <c r="I32" s="62">
        <v>626</v>
      </c>
      <c r="J32" s="61" t="s">
        <v>124</v>
      </c>
      <c r="K32" s="43">
        <v>0</v>
      </c>
      <c r="L32" s="43">
        <v>0</v>
      </c>
      <c r="M32" s="43">
        <f t="shared" si="0"/>
        <v>160000000</v>
      </c>
    </row>
    <row r="33" spans="1:13" ht="18" x14ac:dyDescent="0.25">
      <c r="A33" s="62">
        <v>635</v>
      </c>
      <c r="B33" s="61" t="s">
        <v>123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1007975</v>
      </c>
      <c r="I33" s="62">
        <v>635</v>
      </c>
      <c r="J33" s="61" t="s">
        <v>123</v>
      </c>
      <c r="K33" s="43">
        <v>0</v>
      </c>
      <c r="L33" s="43">
        <v>0</v>
      </c>
      <c r="M33" s="43">
        <f t="shared" si="0"/>
        <v>1007975</v>
      </c>
    </row>
    <row r="34" spans="1:13" x14ac:dyDescent="0.25">
      <c r="A34" s="62">
        <v>641</v>
      </c>
      <c r="B34" s="61" t="s">
        <v>122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163503116</v>
      </c>
      <c r="I34" s="62">
        <v>641</v>
      </c>
      <c r="J34" s="61" t="s">
        <v>122</v>
      </c>
      <c r="K34" s="43">
        <v>0</v>
      </c>
      <c r="L34" s="43">
        <v>0</v>
      </c>
      <c r="M34" s="43">
        <f t="shared" si="0"/>
        <v>163503116</v>
      </c>
    </row>
    <row r="35" spans="1:13" ht="18" x14ac:dyDescent="0.25">
      <c r="A35" s="62">
        <v>645</v>
      </c>
      <c r="B35" s="61" t="s">
        <v>121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28644303</v>
      </c>
      <c r="I35" s="62">
        <v>645</v>
      </c>
      <c r="J35" s="61" t="s">
        <v>121</v>
      </c>
      <c r="K35" s="43">
        <v>0</v>
      </c>
      <c r="L35" s="43">
        <v>0</v>
      </c>
      <c r="M35" s="43">
        <f t="shared" si="0"/>
        <v>28644303</v>
      </c>
    </row>
    <row r="36" spans="1:13" x14ac:dyDescent="0.25">
      <c r="A36" s="62">
        <v>648</v>
      </c>
      <c r="B36" s="61" t="s">
        <v>120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2767200</v>
      </c>
      <c r="I36" s="62">
        <v>648</v>
      </c>
      <c r="J36" s="61" t="s">
        <v>120</v>
      </c>
      <c r="K36" s="43">
        <v>0</v>
      </c>
      <c r="L36" s="43">
        <v>0</v>
      </c>
      <c r="M36" s="43">
        <f t="shared" si="0"/>
        <v>2767200</v>
      </c>
    </row>
    <row r="37" spans="1:13" x14ac:dyDescent="0.25">
      <c r="A37" s="62">
        <v>661</v>
      </c>
      <c r="B37" s="61" t="s">
        <v>119</v>
      </c>
      <c r="C37" s="43">
        <v>3000000</v>
      </c>
      <c r="D37" s="43">
        <v>0</v>
      </c>
      <c r="E37" s="43">
        <v>0</v>
      </c>
      <c r="F37" s="43">
        <v>0</v>
      </c>
      <c r="G37" s="43">
        <v>0</v>
      </c>
      <c r="H37" s="43">
        <v>9300668</v>
      </c>
      <c r="I37" s="62">
        <v>661</v>
      </c>
      <c r="J37" s="61" t="s">
        <v>119</v>
      </c>
      <c r="K37" s="43">
        <v>0</v>
      </c>
      <c r="L37" s="43">
        <v>0</v>
      </c>
      <c r="M37" s="43">
        <f t="shared" si="0"/>
        <v>12300668</v>
      </c>
    </row>
    <row r="38" spans="1:13" ht="18" x14ac:dyDescent="0.25">
      <c r="A38" s="62">
        <v>673</v>
      </c>
      <c r="B38" s="61" t="s">
        <v>118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2014909</v>
      </c>
      <c r="I38" s="62">
        <v>673</v>
      </c>
      <c r="J38" s="61" t="s">
        <v>118</v>
      </c>
      <c r="K38" s="43">
        <v>0</v>
      </c>
      <c r="L38" s="43">
        <v>0</v>
      </c>
      <c r="M38" s="43">
        <f t="shared" si="0"/>
        <v>2014909</v>
      </c>
    </row>
    <row r="39" spans="1:13" x14ac:dyDescent="0.25">
      <c r="A39" s="62">
        <v>678</v>
      </c>
      <c r="B39" s="61" t="s">
        <v>117</v>
      </c>
      <c r="C39" s="43">
        <v>119975821</v>
      </c>
      <c r="D39" s="43">
        <v>0</v>
      </c>
      <c r="E39" s="43">
        <v>0</v>
      </c>
      <c r="F39" s="43">
        <v>0</v>
      </c>
      <c r="G39" s="43">
        <v>0</v>
      </c>
      <c r="H39" s="43">
        <v>35899522</v>
      </c>
      <c r="I39" s="62">
        <v>678</v>
      </c>
      <c r="J39" s="61" t="s">
        <v>117</v>
      </c>
      <c r="K39" s="43">
        <v>0</v>
      </c>
      <c r="L39" s="43">
        <v>0</v>
      </c>
      <c r="M39" s="43">
        <f t="shared" si="0"/>
        <v>155875343</v>
      </c>
    </row>
    <row r="40" spans="1:13" x14ac:dyDescent="0.25">
      <c r="A40" s="62"/>
      <c r="B40" s="61"/>
      <c r="C40" s="43"/>
      <c r="D40" s="43"/>
      <c r="E40" s="43"/>
      <c r="F40" s="43"/>
      <c r="G40" s="43"/>
      <c r="H40" s="43"/>
      <c r="I40" s="62"/>
      <c r="J40" s="61"/>
      <c r="K40" s="43"/>
      <c r="L40" s="43"/>
      <c r="M40" s="43">
        <f t="shared" si="0"/>
        <v>0</v>
      </c>
    </row>
    <row r="41" spans="1:13" ht="12.75" x14ac:dyDescent="0.25">
      <c r="A41" s="356" t="s">
        <v>79</v>
      </c>
      <c r="B41" s="357"/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698000000</v>
      </c>
      <c r="I41" s="356" t="s">
        <v>79</v>
      </c>
      <c r="J41" s="357"/>
      <c r="K41" s="24">
        <v>0</v>
      </c>
      <c r="L41" s="24">
        <v>0</v>
      </c>
      <c r="M41" s="24">
        <f t="shared" si="0"/>
        <v>698000000</v>
      </c>
    </row>
    <row r="42" spans="1:13" x14ac:dyDescent="0.25">
      <c r="A42" s="62">
        <v>708</v>
      </c>
      <c r="B42" s="61" t="s">
        <v>116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698000000</v>
      </c>
      <c r="I42" s="62">
        <v>708</v>
      </c>
      <c r="J42" s="61" t="s">
        <v>116</v>
      </c>
      <c r="K42" s="43">
        <v>0</v>
      </c>
      <c r="L42" s="43">
        <v>0</v>
      </c>
      <c r="M42" s="43">
        <f t="shared" si="0"/>
        <v>698000000</v>
      </c>
    </row>
    <row r="43" spans="1:13" ht="9.9499999999999993" customHeight="1" x14ac:dyDescent="0.25">
      <c r="A43" s="9" t="s">
        <v>101</v>
      </c>
      <c r="B43" s="10"/>
      <c r="C43" s="9"/>
      <c r="D43" s="9"/>
      <c r="E43" s="9"/>
      <c r="F43" s="9"/>
    </row>
    <row r="44" spans="1:13" ht="9.9499999999999993" customHeight="1" x14ac:dyDescent="0.25">
      <c r="A44" s="9"/>
      <c r="B44" s="10"/>
      <c r="C44" s="9"/>
      <c r="D44" s="9"/>
      <c r="E44" s="9"/>
      <c r="F44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41:J41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41:B41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F15" sqref="F15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6" ht="12.75" x14ac:dyDescent="0.25">
      <c r="A1" s="253" t="s">
        <v>88</v>
      </c>
      <c r="B1" s="235"/>
      <c r="C1" s="235"/>
      <c r="D1" s="235"/>
      <c r="E1" s="235"/>
      <c r="F1" s="32" t="s">
        <v>87</v>
      </c>
    </row>
    <row r="2" spans="1:6" ht="12.75" x14ac:dyDescent="0.25">
      <c r="A2" s="256" t="s">
        <v>93</v>
      </c>
      <c r="B2" s="257"/>
      <c r="C2" s="257"/>
      <c r="D2" s="257"/>
      <c r="E2" s="257"/>
      <c r="F2" s="31" t="s">
        <v>100</v>
      </c>
    </row>
    <row r="3" spans="1:6" ht="12.75" x14ac:dyDescent="0.25">
      <c r="A3" s="258" t="s">
        <v>92</v>
      </c>
      <c r="B3" s="259"/>
      <c r="C3" s="259"/>
      <c r="D3" s="259"/>
      <c r="E3" s="259"/>
      <c r="F3" s="30" t="s">
        <v>99</v>
      </c>
    </row>
    <row r="5" spans="1:6" ht="12.75" x14ac:dyDescent="0.25">
      <c r="A5" s="338" t="s">
        <v>98</v>
      </c>
      <c r="B5" s="339"/>
      <c r="C5" s="339"/>
      <c r="D5" s="339"/>
      <c r="E5" s="339"/>
      <c r="F5" s="339"/>
    </row>
    <row r="6" spans="1:6" ht="45" x14ac:dyDescent="0.25">
      <c r="A6" s="47" t="s">
        <v>91</v>
      </c>
      <c r="B6" s="47" t="s">
        <v>1</v>
      </c>
      <c r="C6" s="47" t="s">
        <v>80</v>
      </c>
      <c r="D6" s="47" t="s">
        <v>90</v>
      </c>
      <c r="E6" s="47" t="s">
        <v>604</v>
      </c>
      <c r="F6" s="47" t="s">
        <v>103</v>
      </c>
    </row>
    <row r="7" spans="1:6" x14ac:dyDescent="0.25">
      <c r="A7" s="46"/>
      <c r="B7" s="37" t="s">
        <v>81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5">
      <c r="A8" s="45"/>
      <c r="B8" s="44"/>
      <c r="C8" s="43"/>
      <c r="D8" s="43"/>
      <c r="E8" s="43"/>
      <c r="F8" s="43"/>
    </row>
    <row r="9" spans="1:6" x14ac:dyDescent="0.25">
      <c r="A9" s="46"/>
      <c r="B9" s="37" t="s">
        <v>79</v>
      </c>
      <c r="C9" s="24">
        <v>35799522</v>
      </c>
      <c r="D9" s="24">
        <v>0</v>
      </c>
      <c r="E9" s="24">
        <v>0</v>
      </c>
      <c r="F9" s="24">
        <v>0</v>
      </c>
    </row>
    <row r="10" spans="1:6" x14ac:dyDescent="0.25">
      <c r="A10" s="50">
        <v>747</v>
      </c>
      <c r="B10" s="22" t="s">
        <v>97</v>
      </c>
      <c r="C10" s="21">
        <v>35799522</v>
      </c>
      <c r="D10" s="21">
        <v>0</v>
      </c>
      <c r="E10" s="21">
        <v>0</v>
      </c>
      <c r="F10" s="21">
        <v>0</v>
      </c>
    </row>
    <row r="11" spans="1:6" x14ac:dyDescent="0.25">
      <c r="A11" s="45"/>
      <c r="B11" s="44"/>
      <c r="C11" s="43"/>
      <c r="D11" s="43"/>
      <c r="E11" s="43"/>
      <c r="F11" s="43"/>
    </row>
    <row r="12" spans="1:6" x14ac:dyDescent="0.25">
      <c r="A12" s="48"/>
      <c r="B12" s="49"/>
      <c r="C12" s="48"/>
      <c r="D12" s="48"/>
      <c r="E12" s="48"/>
      <c r="F12" s="48"/>
    </row>
    <row r="13" spans="1:6" ht="12.75" x14ac:dyDescent="0.25">
      <c r="A13" s="338" t="s">
        <v>96</v>
      </c>
      <c r="B13" s="339"/>
      <c r="C13" s="339"/>
      <c r="D13" s="339"/>
      <c r="E13" s="339"/>
      <c r="F13" s="339"/>
    </row>
    <row r="14" spans="1:6" ht="45" x14ac:dyDescent="0.25">
      <c r="A14" s="47" t="s">
        <v>91</v>
      </c>
      <c r="B14" s="47" t="s">
        <v>1</v>
      </c>
      <c r="C14" s="47" t="s">
        <v>80</v>
      </c>
      <c r="D14" s="47" t="s">
        <v>90</v>
      </c>
      <c r="E14" s="190" t="s">
        <v>604</v>
      </c>
      <c r="F14" s="47" t="s">
        <v>103</v>
      </c>
    </row>
    <row r="15" spans="1:6" x14ac:dyDescent="0.25">
      <c r="A15" s="46"/>
      <c r="B15" s="37" t="s">
        <v>95</v>
      </c>
      <c r="C15" s="24">
        <v>0</v>
      </c>
      <c r="D15" s="24">
        <v>0</v>
      </c>
      <c r="E15" s="24">
        <v>0</v>
      </c>
      <c r="F15" s="24">
        <v>0</v>
      </c>
    </row>
    <row r="16" spans="1:6" x14ac:dyDescent="0.25">
      <c r="A16" s="45"/>
      <c r="B16" s="44"/>
      <c r="C16" s="43"/>
      <c r="D16" s="43"/>
      <c r="E16" s="43"/>
      <c r="F16" s="43"/>
    </row>
    <row r="17" spans="1:7" x14ac:dyDescent="0.25">
      <c r="A17" s="46"/>
      <c r="B17" s="37" t="s">
        <v>79</v>
      </c>
      <c r="C17" s="24">
        <v>0</v>
      </c>
      <c r="D17" s="24">
        <v>0</v>
      </c>
      <c r="E17" s="24">
        <v>0</v>
      </c>
      <c r="F17" s="24">
        <v>0</v>
      </c>
    </row>
    <row r="18" spans="1:7" x14ac:dyDescent="0.25">
      <c r="A18" s="45"/>
      <c r="B18" s="44"/>
      <c r="C18" s="43"/>
      <c r="D18" s="43"/>
      <c r="E18" s="43"/>
      <c r="F18" s="43"/>
    </row>
    <row r="19" spans="1:7" ht="9.9499999999999993" customHeight="1" x14ac:dyDescent="0.25">
      <c r="A19" s="9" t="s">
        <v>94</v>
      </c>
      <c r="B19" s="10"/>
      <c r="C19" s="9"/>
      <c r="D19" s="9"/>
      <c r="E19" s="9"/>
      <c r="F19" s="9"/>
      <c r="G19" s="9"/>
    </row>
    <row r="20" spans="1:7" ht="9.9499999999999993" customHeight="1" x14ac:dyDescent="0.25">
      <c r="A20" s="9"/>
      <c r="B20" s="10"/>
      <c r="C20" s="9"/>
      <c r="D20" s="9"/>
      <c r="E20" s="9"/>
      <c r="F20" s="9"/>
      <c r="G20" s="9"/>
    </row>
    <row r="21" spans="1:7" ht="9.9499999999999993" customHeight="1" x14ac:dyDescent="0.25">
      <c r="A21" s="9"/>
      <c r="B21" s="10"/>
      <c r="C21" s="9"/>
      <c r="D21" s="9"/>
      <c r="E21" s="9"/>
      <c r="F21" s="9"/>
      <c r="G21" s="9"/>
    </row>
    <row r="22" spans="1:7" ht="9.9499999999999993" customHeight="1" x14ac:dyDescent="0.25">
      <c r="A22" s="9"/>
      <c r="B22" s="10"/>
      <c r="C22" s="9"/>
      <c r="D22" s="9"/>
      <c r="E22" s="9"/>
      <c r="F22" s="9"/>
      <c r="G22" s="9"/>
    </row>
  </sheetData>
  <mergeCells count="5">
    <mergeCell ref="A13:F13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7" orientation="landscape" useFirstPageNumber="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D9" sqref="D9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52" t="s">
        <v>88</v>
      </c>
      <c r="B1" s="235"/>
      <c r="C1" s="235"/>
      <c r="D1" s="235"/>
      <c r="E1" s="32" t="s">
        <v>87</v>
      </c>
    </row>
    <row r="2" spans="1:5" ht="12.75" x14ac:dyDescent="0.25">
      <c r="A2" s="382" t="s">
        <v>86</v>
      </c>
      <c r="B2" s="257"/>
      <c r="C2" s="257"/>
      <c r="D2" s="257"/>
      <c r="E2" s="31"/>
    </row>
    <row r="3" spans="1:5" ht="12.75" x14ac:dyDescent="0.25">
      <c r="A3" s="375" t="s">
        <v>85</v>
      </c>
      <c r="B3" s="259"/>
      <c r="C3" s="259"/>
      <c r="D3" s="259"/>
      <c r="E3" s="30" t="s">
        <v>84</v>
      </c>
    </row>
    <row r="5" spans="1:5" ht="12.75" x14ac:dyDescent="0.25">
      <c r="B5" s="281" t="s">
        <v>81</v>
      </c>
      <c r="C5" s="282"/>
      <c r="D5" s="282"/>
    </row>
    <row r="6" spans="1:5" ht="12.75" x14ac:dyDescent="0.25">
      <c r="B6" s="383">
        <v>953</v>
      </c>
      <c r="C6" s="384"/>
      <c r="D6" s="385"/>
    </row>
    <row r="7" spans="1:5" ht="12.75" x14ac:dyDescent="0.25">
      <c r="B7" s="386" t="s">
        <v>83</v>
      </c>
      <c r="C7" s="387"/>
      <c r="D7" s="388"/>
    </row>
    <row r="8" spans="1:5" ht="22.5" x14ac:dyDescent="0.25">
      <c r="B8" s="28" t="s">
        <v>80</v>
      </c>
      <c r="C8" s="28" t="s">
        <v>604</v>
      </c>
      <c r="D8" s="28" t="s">
        <v>103</v>
      </c>
    </row>
    <row r="9" spans="1:5" x14ac:dyDescent="0.25">
      <c r="B9" s="43">
        <v>77894023</v>
      </c>
      <c r="C9" s="43">
        <v>0</v>
      </c>
      <c r="D9" s="43">
        <v>0</v>
      </c>
    </row>
  </sheetData>
  <mergeCells count="6">
    <mergeCell ref="B7:D7"/>
    <mergeCell ref="A1:D1"/>
    <mergeCell ref="A2:D2"/>
    <mergeCell ref="A3:D3"/>
    <mergeCell ref="B5:D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8" orientation="landscape" useFirstPageNumber="1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E33" sqref="E33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52" t="s">
        <v>2</v>
      </c>
      <c r="B1" s="235"/>
      <c r="C1" s="235"/>
      <c r="D1" s="235"/>
      <c r="E1" s="235"/>
      <c r="F1" s="32" t="s">
        <v>47</v>
      </c>
    </row>
    <row r="2" spans="1:6" ht="12.75" x14ac:dyDescent="0.25">
      <c r="A2" s="382" t="s">
        <v>46</v>
      </c>
      <c r="B2" s="257"/>
      <c r="C2" s="257"/>
      <c r="D2" s="257"/>
      <c r="E2" s="257"/>
      <c r="F2" s="31"/>
    </row>
    <row r="3" spans="1:6" ht="12.75" x14ac:dyDescent="0.25">
      <c r="A3" s="375" t="s">
        <v>78</v>
      </c>
      <c r="B3" s="259"/>
      <c r="C3" s="259"/>
      <c r="D3" s="259"/>
      <c r="E3" s="259"/>
      <c r="F3" s="30"/>
    </row>
    <row r="5" spans="1:6" ht="12.75" x14ac:dyDescent="0.25">
      <c r="A5" s="255" t="s">
        <v>77</v>
      </c>
      <c r="B5" s="282"/>
      <c r="C5" s="282"/>
      <c r="D5" s="282"/>
      <c r="E5" s="282"/>
      <c r="F5" s="282"/>
    </row>
    <row r="7" spans="1:6" ht="12.75" x14ac:dyDescent="0.25">
      <c r="A7" s="8"/>
      <c r="B7" s="42"/>
      <c r="C7" s="406" t="s">
        <v>12</v>
      </c>
      <c r="D7" s="407"/>
      <c r="E7" s="41"/>
      <c r="F7" s="8"/>
    </row>
    <row r="8" spans="1:6" ht="33.75" x14ac:dyDescent="0.25">
      <c r="A8" s="29" t="s">
        <v>11</v>
      </c>
      <c r="B8" s="28" t="s">
        <v>10</v>
      </c>
      <c r="C8" s="28" t="s">
        <v>9</v>
      </c>
      <c r="D8" s="28" t="s">
        <v>8</v>
      </c>
      <c r="E8" s="28" t="s">
        <v>604</v>
      </c>
      <c r="F8" s="28" t="s">
        <v>48</v>
      </c>
    </row>
    <row r="9" spans="1:6" ht="12.75" x14ac:dyDescent="0.25">
      <c r="A9" s="238" t="s">
        <v>76</v>
      </c>
      <c r="B9" s="239"/>
      <c r="C9" s="24">
        <v>56394023</v>
      </c>
      <c r="D9" s="24">
        <v>0</v>
      </c>
      <c r="E9" s="24">
        <v>0</v>
      </c>
      <c r="F9" s="40">
        <v>0</v>
      </c>
    </row>
    <row r="10" spans="1:6" ht="12.75" x14ac:dyDescent="0.25">
      <c r="A10" s="238" t="s">
        <v>75</v>
      </c>
      <c r="B10" s="239"/>
      <c r="C10" s="24">
        <v>56394023</v>
      </c>
      <c r="D10" s="24">
        <v>0</v>
      </c>
      <c r="E10" s="24">
        <v>0</v>
      </c>
      <c r="F10" s="39">
        <v>0</v>
      </c>
    </row>
    <row r="11" spans="1:6" x14ac:dyDescent="0.25">
      <c r="A11" s="38" t="s">
        <v>74</v>
      </c>
      <c r="B11" s="37" t="s">
        <v>73</v>
      </c>
      <c r="C11" s="24">
        <v>56394023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72</v>
      </c>
      <c r="B12" s="22" t="s">
        <v>71</v>
      </c>
      <c r="C12" s="21">
        <v>56394023</v>
      </c>
      <c r="D12" s="21">
        <v>0</v>
      </c>
      <c r="E12" s="21">
        <v>0</v>
      </c>
      <c r="F12" s="21">
        <v>0</v>
      </c>
    </row>
    <row r="13" spans="1:6" ht="12.75" x14ac:dyDescent="0.25">
      <c r="A13" s="236" t="s">
        <v>70</v>
      </c>
      <c r="B13" s="237"/>
      <c r="C13" s="12">
        <v>0</v>
      </c>
      <c r="D13" s="12">
        <v>0</v>
      </c>
      <c r="E13" s="12">
        <v>0</v>
      </c>
      <c r="F13" s="12">
        <v>0</v>
      </c>
    </row>
    <row r="14" spans="1:6" x14ac:dyDescent="0.25">
      <c r="A14" s="26" t="s">
        <v>69</v>
      </c>
      <c r="B14" s="25" t="s">
        <v>68</v>
      </c>
      <c r="C14" s="24">
        <v>0</v>
      </c>
      <c r="D14" s="24">
        <v>0</v>
      </c>
      <c r="E14" s="24">
        <v>0</v>
      </c>
      <c r="F14" s="24">
        <v>0</v>
      </c>
    </row>
    <row r="15" spans="1:6" ht="22.5" x14ac:dyDescent="0.25">
      <c r="A15" s="26" t="s">
        <v>67</v>
      </c>
      <c r="B15" s="25" t="s">
        <v>66</v>
      </c>
      <c r="C15" s="24">
        <v>0</v>
      </c>
      <c r="D15" s="24">
        <v>0</v>
      </c>
      <c r="E15" s="24">
        <v>0</v>
      </c>
      <c r="F15" s="24">
        <v>0</v>
      </c>
    </row>
    <row r="16" spans="1:6" ht="22.5" x14ac:dyDescent="0.25">
      <c r="A16" s="26" t="s">
        <v>65</v>
      </c>
      <c r="B16" s="25" t="s">
        <v>64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5">
      <c r="A17" s="26" t="s">
        <v>63</v>
      </c>
      <c r="B17" s="25" t="s">
        <v>62</v>
      </c>
      <c r="C17" s="24">
        <v>0</v>
      </c>
      <c r="D17" s="24">
        <v>0</v>
      </c>
      <c r="E17" s="24">
        <v>0</v>
      </c>
      <c r="F17" s="24">
        <v>0</v>
      </c>
    </row>
    <row r="18" spans="1:6" ht="12.75" x14ac:dyDescent="0.25">
      <c r="A18" s="404" t="s">
        <v>61</v>
      </c>
      <c r="B18" s="405"/>
      <c r="C18" s="33">
        <v>0</v>
      </c>
      <c r="D18" s="34">
        <v>0</v>
      </c>
      <c r="E18" s="33">
        <v>0</v>
      </c>
      <c r="F18" s="33">
        <v>0</v>
      </c>
    </row>
    <row r="19" spans="1:6" ht="12.75" x14ac:dyDescent="0.25">
      <c r="A19" s="404" t="s">
        <v>60</v>
      </c>
      <c r="B19" s="405"/>
      <c r="C19" s="33">
        <v>0</v>
      </c>
      <c r="D19" s="34">
        <v>0</v>
      </c>
      <c r="E19" s="33">
        <v>0</v>
      </c>
      <c r="F19" s="33">
        <v>0</v>
      </c>
    </row>
    <row r="20" spans="1:6" ht="12.75" x14ac:dyDescent="0.25">
      <c r="A20" s="404" t="s">
        <v>59</v>
      </c>
      <c r="B20" s="405"/>
      <c r="C20" s="33">
        <v>0</v>
      </c>
      <c r="D20" s="34">
        <v>0</v>
      </c>
      <c r="E20" s="33">
        <v>0</v>
      </c>
      <c r="F20" s="33">
        <v>0</v>
      </c>
    </row>
    <row r="21" spans="1:6" x14ac:dyDescent="0.25">
      <c r="A21" s="36"/>
      <c r="B21" s="35" t="s">
        <v>58</v>
      </c>
      <c r="C21" s="33">
        <v>0</v>
      </c>
      <c r="D21" s="34">
        <v>0</v>
      </c>
      <c r="E21" s="33">
        <v>0</v>
      </c>
      <c r="F21" s="33">
        <v>0</v>
      </c>
    </row>
    <row r="22" spans="1:6" x14ac:dyDescent="0.25">
      <c r="A22" s="36"/>
      <c r="B22" s="35" t="s">
        <v>57</v>
      </c>
      <c r="C22" s="33">
        <v>0</v>
      </c>
      <c r="D22" s="34">
        <v>0</v>
      </c>
      <c r="E22" s="33">
        <v>0</v>
      </c>
      <c r="F22" s="33">
        <v>0</v>
      </c>
    </row>
    <row r="23" spans="1:6" x14ac:dyDescent="0.25">
      <c r="A23" s="36"/>
      <c r="B23" s="35" t="s">
        <v>56</v>
      </c>
      <c r="C23" s="33">
        <v>0</v>
      </c>
      <c r="D23" s="34">
        <v>0</v>
      </c>
      <c r="E23" s="33">
        <v>0</v>
      </c>
      <c r="F23" s="33">
        <v>0</v>
      </c>
    </row>
    <row r="24" spans="1:6" ht="9.9499999999999993" customHeight="1" x14ac:dyDescent="0.25"/>
    <row r="25" spans="1:6" x14ac:dyDescent="0.25">
      <c r="C25" s="14" t="s">
        <v>55</v>
      </c>
      <c r="D25" s="14" t="s">
        <v>54</v>
      </c>
      <c r="E25" s="14" t="s">
        <v>28</v>
      </c>
    </row>
    <row r="26" spans="1:6" x14ac:dyDescent="0.25">
      <c r="B26" s="13" t="s">
        <v>53</v>
      </c>
      <c r="C26" s="12">
        <f>$F$9</f>
        <v>0</v>
      </c>
      <c r="D26" s="12">
        <v>0</v>
      </c>
      <c r="E26" s="12">
        <f>D26+C26</f>
        <v>0</v>
      </c>
    </row>
    <row r="27" spans="1:6" ht="9" customHeight="1" x14ac:dyDescent="0.25">
      <c r="A27" s="11" t="s">
        <v>52</v>
      </c>
      <c r="B27" s="10"/>
      <c r="C27" s="9"/>
      <c r="D27" s="9"/>
      <c r="E27" s="9"/>
    </row>
    <row r="28" spans="1:6" ht="9" customHeight="1" x14ac:dyDescent="0.25">
      <c r="A28" s="11" t="s">
        <v>51</v>
      </c>
      <c r="B28" s="10"/>
      <c r="C28" s="9"/>
      <c r="D28" s="9"/>
      <c r="E28" s="9"/>
    </row>
    <row r="29" spans="1:6" ht="9" customHeight="1" x14ac:dyDescent="0.25">
      <c r="A29" s="11" t="s">
        <v>18</v>
      </c>
      <c r="B29" s="10"/>
      <c r="C29" s="9"/>
      <c r="D29" s="9"/>
      <c r="E29" s="9"/>
    </row>
    <row r="31" spans="1:6" ht="12.75" x14ac:dyDescent="0.25">
      <c r="A31" s="255" t="s">
        <v>50</v>
      </c>
      <c r="B31" s="241"/>
      <c r="C31" s="241"/>
      <c r="D31" s="241"/>
      <c r="E31" s="241"/>
      <c r="F31" s="241"/>
    </row>
    <row r="32" spans="1:6" ht="12.75" x14ac:dyDescent="0.25">
      <c r="A32" s="8"/>
      <c r="B32" s="8"/>
      <c r="C32" s="234" t="s">
        <v>12</v>
      </c>
      <c r="D32" s="360"/>
      <c r="E32" s="8"/>
      <c r="F32" s="8"/>
    </row>
    <row r="33" spans="1:6" ht="33.75" x14ac:dyDescent="0.25">
      <c r="A33" s="7" t="s">
        <v>11</v>
      </c>
      <c r="B33" s="6" t="s">
        <v>10</v>
      </c>
      <c r="C33" s="6" t="s">
        <v>49</v>
      </c>
      <c r="D33" s="6" t="s">
        <v>8</v>
      </c>
      <c r="E33" s="191" t="s">
        <v>604</v>
      </c>
      <c r="F33" s="6" t="s">
        <v>48</v>
      </c>
    </row>
    <row r="34" spans="1:6" x14ac:dyDescent="0.25">
      <c r="A34" s="5" t="s">
        <v>7</v>
      </c>
      <c r="B34" s="4" t="s">
        <v>6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 s="5" t="s">
        <v>5</v>
      </c>
      <c r="B35" s="4" t="s">
        <v>4</v>
      </c>
      <c r="C35" s="3">
        <v>0</v>
      </c>
      <c r="D35" s="3">
        <v>0</v>
      </c>
      <c r="E35" s="3">
        <v>0</v>
      </c>
      <c r="F35" s="3">
        <v>0</v>
      </c>
    </row>
    <row r="36" spans="1:6" ht="12.75" x14ac:dyDescent="0.25">
      <c r="A36" s="340" t="s">
        <v>3</v>
      </c>
      <c r="B36" s="329"/>
      <c r="C36" s="3">
        <f>C35+C34</f>
        <v>0</v>
      </c>
      <c r="D36" s="3">
        <f>D35+D34</f>
        <v>0</v>
      </c>
      <c r="E36" s="3">
        <f>E35+E34</f>
        <v>0</v>
      </c>
      <c r="F36" s="3">
        <f>F35+F34</f>
        <v>0</v>
      </c>
    </row>
  </sheetData>
  <mergeCells count="14">
    <mergeCell ref="A31:F31"/>
    <mergeCell ref="C32:D32"/>
    <mergeCell ref="A36:B36"/>
    <mergeCell ref="A1:E1"/>
    <mergeCell ref="A2:E2"/>
    <mergeCell ref="A3:E3"/>
    <mergeCell ref="A5:F5"/>
    <mergeCell ref="A20:B20"/>
    <mergeCell ref="A19:B19"/>
    <mergeCell ref="A18:B18"/>
    <mergeCell ref="A13:B13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9" orientation="landscape" useFirstPageNumber="1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E8" sqref="E8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52" t="s">
        <v>2</v>
      </c>
      <c r="B1" s="235"/>
      <c r="C1" s="235"/>
      <c r="D1" s="235"/>
      <c r="E1" s="235"/>
      <c r="F1" s="32" t="s">
        <v>47</v>
      </c>
    </row>
    <row r="2" spans="1:6" ht="12.75" x14ac:dyDescent="0.25">
      <c r="A2" s="382" t="s">
        <v>46</v>
      </c>
      <c r="B2" s="257"/>
      <c r="C2" s="257"/>
      <c r="D2" s="257"/>
      <c r="E2" s="257"/>
      <c r="F2" s="31"/>
    </row>
    <row r="3" spans="1:6" ht="12.75" x14ac:dyDescent="0.25">
      <c r="A3" s="375" t="s">
        <v>45</v>
      </c>
      <c r="B3" s="259"/>
      <c r="C3" s="259"/>
      <c r="D3" s="259"/>
      <c r="E3" s="259"/>
      <c r="F3" s="30"/>
    </row>
    <row r="5" spans="1:6" ht="12.75" x14ac:dyDescent="0.25">
      <c r="A5" s="255" t="s">
        <v>44</v>
      </c>
      <c r="B5" s="282"/>
      <c r="C5" s="282"/>
      <c r="D5" s="282"/>
      <c r="E5" s="282"/>
      <c r="F5" s="282"/>
    </row>
    <row r="7" spans="1:6" ht="12.75" x14ac:dyDescent="0.25">
      <c r="A7" s="8"/>
      <c r="B7" s="8"/>
      <c r="C7" s="234" t="s">
        <v>12</v>
      </c>
      <c r="D7" s="408"/>
      <c r="E7" s="8"/>
      <c r="F7" s="8"/>
    </row>
    <row r="8" spans="1:6" ht="33.75" x14ac:dyDescent="0.25">
      <c r="A8" s="29" t="s">
        <v>11</v>
      </c>
      <c r="B8" s="28" t="s">
        <v>10</v>
      </c>
      <c r="C8" s="28" t="s">
        <v>9</v>
      </c>
      <c r="D8" s="28" t="s">
        <v>8</v>
      </c>
      <c r="E8" s="28" t="s">
        <v>604</v>
      </c>
      <c r="F8" s="28" t="s">
        <v>103</v>
      </c>
    </row>
    <row r="9" spans="1:6" ht="12.75" x14ac:dyDescent="0.25">
      <c r="A9" s="238" t="s">
        <v>43</v>
      </c>
      <c r="B9" s="239"/>
      <c r="C9" s="24">
        <v>77894023</v>
      </c>
      <c r="D9" s="24">
        <v>0</v>
      </c>
      <c r="E9" s="24">
        <v>672359</v>
      </c>
      <c r="F9" s="27">
        <v>672359</v>
      </c>
    </row>
    <row r="10" spans="1:6" ht="12.75" x14ac:dyDescent="0.25">
      <c r="A10" s="238" t="s">
        <v>42</v>
      </c>
      <c r="B10" s="239"/>
      <c r="C10" s="24">
        <v>0</v>
      </c>
      <c r="D10" s="24">
        <v>0</v>
      </c>
      <c r="E10" s="24">
        <v>0</v>
      </c>
      <c r="F10" s="24">
        <v>0</v>
      </c>
    </row>
    <row r="11" spans="1:6" ht="12.75" x14ac:dyDescent="0.25">
      <c r="A11" s="238" t="s">
        <v>41</v>
      </c>
      <c r="B11" s="239"/>
      <c r="C11" s="24">
        <v>0</v>
      </c>
      <c r="D11" s="24">
        <v>0</v>
      </c>
      <c r="E11" s="24">
        <v>672359</v>
      </c>
      <c r="F11" s="24">
        <v>672359</v>
      </c>
    </row>
    <row r="12" spans="1:6" ht="22.5" x14ac:dyDescent="0.25">
      <c r="A12" s="26" t="s">
        <v>40</v>
      </c>
      <c r="B12" s="25" t="s">
        <v>39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5">
      <c r="A13" s="26" t="s">
        <v>38</v>
      </c>
      <c r="B13" s="25" t="s">
        <v>37</v>
      </c>
      <c r="C13" s="24">
        <v>0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36</v>
      </c>
      <c r="B14" s="22" t="s">
        <v>35</v>
      </c>
      <c r="C14" s="21">
        <v>0</v>
      </c>
      <c r="D14" s="21">
        <v>0</v>
      </c>
      <c r="E14" s="21">
        <v>672359</v>
      </c>
      <c r="F14" s="21">
        <v>672359</v>
      </c>
    </row>
    <row r="15" spans="1:6" ht="12.75" x14ac:dyDescent="0.25">
      <c r="A15" s="413" t="s">
        <v>34</v>
      </c>
      <c r="B15" s="414"/>
      <c r="C15" s="19">
        <v>0</v>
      </c>
      <c r="D15" s="20">
        <v>0</v>
      </c>
      <c r="E15" s="19">
        <v>0</v>
      </c>
      <c r="F15" s="19">
        <v>0</v>
      </c>
    </row>
    <row r="16" spans="1:6" x14ac:dyDescent="0.25">
      <c r="A16" s="18" t="s">
        <v>33</v>
      </c>
      <c r="B16" s="17" t="s">
        <v>32</v>
      </c>
      <c r="C16" s="15">
        <v>77894023</v>
      </c>
      <c r="D16" s="16">
        <v>0</v>
      </c>
      <c r="E16" s="15">
        <v>0</v>
      </c>
      <c r="F16" s="15">
        <v>0</v>
      </c>
    </row>
    <row r="18" spans="1:6" x14ac:dyDescent="0.25">
      <c r="C18" s="14" t="s">
        <v>31</v>
      </c>
      <c r="D18" s="14" t="s">
        <v>30</v>
      </c>
      <c r="E18" s="14" t="s">
        <v>29</v>
      </c>
      <c r="F18" s="14" t="s">
        <v>28</v>
      </c>
    </row>
    <row r="19" spans="1:6" x14ac:dyDescent="0.25">
      <c r="B19" s="13" t="s">
        <v>27</v>
      </c>
      <c r="C19" s="12">
        <f>$F$9</f>
        <v>672359</v>
      </c>
      <c r="D19" s="12">
        <v>46198626</v>
      </c>
      <c r="E19" s="12">
        <v>0</v>
      </c>
      <c r="F19" s="12">
        <f>E19+D19+C19</f>
        <v>46870985</v>
      </c>
    </row>
    <row r="21" spans="1:6" ht="12.75" x14ac:dyDescent="0.25">
      <c r="D21" s="419" t="s">
        <v>26</v>
      </c>
      <c r="E21" s="420"/>
    </row>
    <row r="22" spans="1:6" ht="12.75" x14ac:dyDescent="0.25">
      <c r="B22" s="409" t="s">
        <v>25</v>
      </c>
      <c r="C22" s="410"/>
      <c r="D22" s="421">
        <v>0</v>
      </c>
      <c r="E22" s="412"/>
    </row>
    <row r="23" spans="1:6" ht="12.75" x14ac:dyDescent="0.25">
      <c r="B23" s="409" t="s">
        <v>24</v>
      </c>
      <c r="C23" s="410"/>
      <c r="D23" s="421">
        <v>46870985</v>
      </c>
      <c r="E23" s="412"/>
    </row>
    <row r="24" spans="1:6" ht="12.75" x14ac:dyDescent="0.25">
      <c r="B24" s="409" t="s">
        <v>23</v>
      </c>
      <c r="C24" s="410"/>
      <c r="D24" s="411">
        <v>46870985</v>
      </c>
      <c r="E24" s="412"/>
    </row>
    <row r="25" spans="1:6" ht="24.95" customHeight="1" x14ac:dyDescent="0.25">
      <c r="B25" s="409" t="s">
        <v>22</v>
      </c>
      <c r="C25" s="410"/>
      <c r="D25" s="411">
        <v>46870985</v>
      </c>
      <c r="E25" s="412"/>
    </row>
    <row r="26" spans="1:6" ht="12.75" x14ac:dyDescent="0.25">
      <c r="B26" s="415" t="s">
        <v>21</v>
      </c>
      <c r="C26" s="416"/>
      <c r="D26" s="417">
        <v>46870985</v>
      </c>
      <c r="E26" s="418"/>
    </row>
    <row r="27" spans="1:6" ht="9.9499999999999993" customHeight="1" x14ac:dyDescent="0.25">
      <c r="A27" s="11" t="s">
        <v>20</v>
      </c>
      <c r="B27" s="10"/>
      <c r="C27" s="9"/>
      <c r="D27" s="9"/>
      <c r="E27" s="9"/>
      <c r="F27" s="9"/>
    </row>
    <row r="28" spans="1:6" ht="9.9499999999999993" customHeight="1" x14ac:dyDescent="0.25">
      <c r="A28" s="11" t="s">
        <v>19</v>
      </c>
      <c r="B28" s="10"/>
      <c r="C28" s="9"/>
      <c r="D28" s="9"/>
      <c r="E28" s="9"/>
      <c r="F28" s="9"/>
    </row>
    <row r="29" spans="1:6" ht="9.9499999999999993" customHeight="1" x14ac:dyDescent="0.25">
      <c r="A29" s="11" t="s">
        <v>18</v>
      </c>
      <c r="B29" s="10"/>
      <c r="C29" s="9"/>
      <c r="D29" s="9"/>
      <c r="E29" s="9"/>
      <c r="F29" s="9"/>
    </row>
    <row r="30" spans="1:6" ht="9.9499999999999993" customHeight="1" x14ac:dyDescent="0.25">
      <c r="A30" s="11" t="s">
        <v>17</v>
      </c>
      <c r="B30" s="10"/>
      <c r="C30" s="9"/>
      <c r="D30" s="9"/>
      <c r="E30" s="9"/>
      <c r="F30" s="9"/>
    </row>
    <row r="31" spans="1:6" ht="9.9499999999999993" customHeight="1" x14ac:dyDescent="0.25">
      <c r="A31" s="11" t="s">
        <v>16</v>
      </c>
      <c r="B31" s="10"/>
      <c r="C31" s="9"/>
      <c r="D31" s="9"/>
      <c r="E31" s="9"/>
      <c r="F31" s="9"/>
    </row>
    <row r="32" spans="1:6" ht="9.9499999999999993" customHeight="1" x14ac:dyDescent="0.25">
      <c r="A32" s="11" t="s">
        <v>15</v>
      </c>
      <c r="B32" s="10"/>
      <c r="C32" s="9"/>
      <c r="D32" s="9"/>
      <c r="E32" s="9"/>
      <c r="F32" s="9"/>
    </row>
    <row r="33" spans="1:6" ht="9.9499999999999993" customHeight="1" x14ac:dyDescent="0.25">
      <c r="A33" s="11" t="s">
        <v>14</v>
      </c>
      <c r="B33" s="10"/>
      <c r="C33" s="9"/>
      <c r="D33" s="9"/>
      <c r="E33" s="9"/>
      <c r="F33" s="9"/>
    </row>
    <row r="35" spans="1:6" ht="12.75" x14ac:dyDescent="0.25">
      <c r="A35" s="255" t="s">
        <v>13</v>
      </c>
      <c r="B35" s="241"/>
      <c r="C35" s="241"/>
      <c r="D35" s="241"/>
      <c r="E35" s="241"/>
      <c r="F35" s="241"/>
    </row>
    <row r="36" spans="1:6" ht="12.75" x14ac:dyDescent="0.25">
      <c r="A36" s="8"/>
      <c r="B36" s="8"/>
      <c r="C36" s="234" t="s">
        <v>12</v>
      </c>
      <c r="D36" s="360"/>
      <c r="E36" s="8"/>
      <c r="F36" s="8"/>
    </row>
    <row r="37" spans="1:6" ht="33.75" x14ac:dyDescent="0.25">
      <c r="A37" s="7" t="s">
        <v>11</v>
      </c>
      <c r="B37" s="6" t="s">
        <v>10</v>
      </c>
      <c r="C37" s="6" t="s">
        <v>9</v>
      </c>
      <c r="D37" s="6" t="s">
        <v>8</v>
      </c>
      <c r="E37" s="191" t="s">
        <v>604</v>
      </c>
      <c r="F37" s="191" t="s">
        <v>103</v>
      </c>
    </row>
    <row r="38" spans="1:6" x14ac:dyDescent="0.25">
      <c r="A38" s="5" t="s">
        <v>7</v>
      </c>
      <c r="B38" s="4" t="s">
        <v>6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 s="5" t="s">
        <v>5</v>
      </c>
      <c r="B39" s="4" t="s">
        <v>4</v>
      </c>
      <c r="C39" s="3">
        <v>0</v>
      </c>
      <c r="D39" s="3">
        <v>0</v>
      </c>
      <c r="E39" s="3">
        <v>0</v>
      </c>
      <c r="F39" s="3">
        <v>0</v>
      </c>
    </row>
    <row r="40" spans="1:6" ht="12.75" x14ac:dyDescent="0.25">
      <c r="A40" s="340" t="s">
        <v>3</v>
      </c>
      <c r="B40" s="329"/>
      <c r="C40" s="3">
        <f>C39+C38</f>
        <v>0</v>
      </c>
      <c r="D40" s="3">
        <f>D39+D38</f>
        <v>0</v>
      </c>
      <c r="E40" s="3">
        <f>E39+E38</f>
        <v>0</v>
      </c>
      <c r="F40" s="3">
        <f>F39+F38</f>
        <v>0</v>
      </c>
    </row>
  </sheetData>
  <mergeCells count="23">
    <mergeCell ref="A40:B40"/>
    <mergeCell ref="A1:E1"/>
    <mergeCell ref="A2:E2"/>
    <mergeCell ref="A3:E3"/>
    <mergeCell ref="A5:F5"/>
    <mergeCell ref="B25:C25"/>
    <mergeCell ref="D25:E25"/>
    <mergeCell ref="B26:C26"/>
    <mergeCell ref="D26:E26"/>
    <mergeCell ref="A35:F35"/>
    <mergeCell ref="D21:E21"/>
    <mergeCell ref="C36:D36"/>
    <mergeCell ref="B22:C22"/>
    <mergeCell ref="D22:E22"/>
    <mergeCell ref="B23:C23"/>
    <mergeCell ref="D23:E23"/>
    <mergeCell ref="A9:B9"/>
    <mergeCell ref="C7:D7"/>
    <mergeCell ref="B24:C24"/>
    <mergeCell ref="D24:E24"/>
    <mergeCell ref="A15:B15"/>
    <mergeCell ref="A11:B11"/>
    <mergeCell ref="A10:B1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B26" sqref="B26"/>
    </sheetView>
  </sheetViews>
  <sheetFormatPr baseColWidth="10" defaultRowHeight="12.75" x14ac:dyDescent="0.2"/>
  <cols>
    <col min="1" max="1" width="0.85546875" style="129" customWidth="1"/>
    <col min="2" max="2" width="37.42578125" style="129" customWidth="1"/>
    <col min="3" max="3" width="10.5703125" style="129" customWidth="1"/>
    <col min="4" max="4" width="11.85546875" style="130" customWidth="1"/>
    <col min="5" max="5" width="37.85546875" style="129" customWidth="1"/>
    <col min="6" max="6" width="21.140625" style="129" customWidth="1"/>
    <col min="7" max="7" width="13.85546875" style="130" customWidth="1"/>
    <col min="8" max="16384" width="11.42578125" style="129"/>
  </cols>
  <sheetData>
    <row r="1" spans="2:7" ht="21" customHeight="1" thickTop="1" x14ac:dyDescent="0.2">
      <c r="B1" s="212" t="s">
        <v>544</v>
      </c>
      <c r="C1" s="213"/>
      <c r="D1" s="213"/>
      <c r="E1" s="213"/>
      <c r="F1" s="214"/>
      <c r="G1" s="151" t="s">
        <v>203</v>
      </c>
    </row>
    <row r="2" spans="2:7" ht="13.5" thickBot="1" x14ac:dyDescent="0.25">
      <c r="B2" s="215" t="s">
        <v>543</v>
      </c>
      <c r="C2" s="216"/>
      <c r="D2" s="216"/>
      <c r="E2" s="216"/>
      <c r="F2" s="217"/>
      <c r="G2" s="150">
        <v>1</v>
      </c>
    </row>
    <row r="3" spans="2:7" ht="13.5" thickTop="1" x14ac:dyDescent="0.2"/>
    <row r="4" spans="2:7" ht="13.5" thickBot="1" x14ac:dyDescent="0.25">
      <c r="B4" s="136"/>
      <c r="C4" s="136"/>
      <c r="D4" s="149"/>
      <c r="E4" s="136"/>
      <c r="F4" s="136"/>
      <c r="G4" s="149"/>
    </row>
    <row r="5" spans="2:7" ht="13.5" thickTop="1" x14ac:dyDescent="0.2">
      <c r="B5" s="209" t="s">
        <v>542</v>
      </c>
      <c r="C5" s="210"/>
      <c r="D5" s="148" t="s">
        <v>540</v>
      </c>
      <c r="E5" s="211" t="s">
        <v>541</v>
      </c>
      <c r="F5" s="210"/>
      <c r="G5" s="147" t="s">
        <v>540</v>
      </c>
    </row>
    <row r="6" spans="2:7" x14ac:dyDescent="0.2">
      <c r="B6" s="142" t="s">
        <v>539</v>
      </c>
      <c r="D6" s="146"/>
      <c r="E6" s="145" t="s">
        <v>538</v>
      </c>
      <c r="F6" s="144"/>
      <c r="G6" s="143"/>
    </row>
    <row r="7" spans="2:7" x14ac:dyDescent="0.2">
      <c r="B7" s="94" t="s">
        <v>537</v>
      </c>
      <c r="D7" s="141"/>
      <c r="E7" s="140" t="s">
        <v>536</v>
      </c>
      <c r="G7" s="139"/>
    </row>
    <row r="8" spans="2:7" x14ac:dyDescent="0.2">
      <c r="B8" s="142" t="s">
        <v>535</v>
      </c>
      <c r="D8" s="141"/>
      <c r="E8" s="140" t="s">
        <v>534</v>
      </c>
      <c r="G8" s="139"/>
    </row>
    <row r="9" spans="2:7" x14ac:dyDescent="0.2">
      <c r="B9" s="94" t="s">
        <v>533</v>
      </c>
      <c r="D9" s="141"/>
      <c r="E9" s="140" t="s">
        <v>532</v>
      </c>
      <c r="G9" s="139"/>
    </row>
    <row r="10" spans="2:7" x14ac:dyDescent="0.2">
      <c r="B10" s="142" t="s">
        <v>531</v>
      </c>
      <c r="D10" s="141"/>
      <c r="E10" s="140" t="s">
        <v>530</v>
      </c>
      <c r="G10" s="139"/>
    </row>
    <row r="11" spans="2:7" x14ac:dyDescent="0.2">
      <c r="B11" s="142" t="s">
        <v>529</v>
      </c>
      <c r="D11" s="141"/>
      <c r="E11" s="140" t="s">
        <v>528</v>
      </c>
      <c r="G11" s="139"/>
    </row>
    <row r="12" spans="2:7" x14ac:dyDescent="0.2">
      <c r="B12" s="94"/>
      <c r="D12" s="141"/>
      <c r="E12" s="140" t="s">
        <v>527</v>
      </c>
      <c r="G12" s="139"/>
    </row>
    <row r="13" spans="2:7" x14ac:dyDescent="0.2">
      <c r="B13" s="94"/>
      <c r="D13" s="141"/>
      <c r="E13" s="140" t="s">
        <v>526</v>
      </c>
      <c r="G13" s="139"/>
    </row>
    <row r="14" spans="2:7" x14ac:dyDescent="0.2">
      <c r="B14" s="94"/>
      <c r="D14" s="141"/>
      <c r="E14" s="140" t="s">
        <v>525</v>
      </c>
      <c r="G14" s="139"/>
    </row>
    <row r="15" spans="2:7" x14ac:dyDescent="0.2">
      <c r="B15" s="94"/>
      <c r="D15" s="141"/>
      <c r="E15" s="140" t="s">
        <v>524</v>
      </c>
      <c r="G15" s="139"/>
    </row>
    <row r="16" spans="2:7" x14ac:dyDescent="0.2">
      <c r="B16" s="94"/>
      <c r="D16" s="141"/>
      <c r="E16" s="129" t="s">
        <v>523</v>
      </c>
      <c r="G16" s="139"/>
    </row>
    <row r="17" spans="2:7" x14ac:dyDescent="0.2">
      <c r="B17" s="94"/>
      <c r="D17" s="141"/>
      <c r="E17" s="140" t="s">
        <v>522</v>
      </c>
      <c r="G17" s="139"/>
    </row>
    <row r="18" spans="2:7" x14ac:dyDescent="0.2">
      <c r="B18" s="94"/>
      <c r="D18" s="141"/>
      <c r="E18" s="140" t="s">
        <v>521</v>
      </c>
      <c r="G18" s="139"/>
    </row>
    <row r="19" spans="2:7" ht="13.5" thickBot="1" x14ac:dyDescent="0.25">
      <c r="B19" s="92"/>
      <c r="C19" s="136"/>
      <c r="D19" s="138"/>
      <c r="E19" s="137" t="s">
        <v>520</v>
      </c>
      <c r="F19" s="136"/>
      <c r="G19" s="135"/>
    </row>
    <row r="20" spans="2:7" ht="14.25" thickTop="1" thickBot="1" x14ac:dyDescent="0.25"/>
    <row r="21" spans="2:7" ht="13.5" thickTop="1" x14ac:dyDescent="0.2">
      <c r="B21" s="209" t="s">
        <v>598</v>
      </c>
      <c r="C21" s="218"/>
      <c r="D21" s="218"/>
      <c r="E21" s="218"/>
      <c r="F21" s="218"/>
      <c r="G21" s="219"/>
    </row>
    <row r="22" spans="2:7" ht="12.75" customHeight="1" x14ac:dyDescent="0.2">
      <c r="B22" s="220" t="s">
        <v>519</v>
      </c>
      <c r="C22" s="222" t="s">
        <v>518</v>
      </c>
      <c r="D22" s="223"/>
      <c r="E22" s="224"/>
      <c r="F22" s="222" t="s">
        <v>599</v>
      </c>
      <c r="G22" s="225"/>
    </row>
    <row r="23" spans="2:7" ht="13.5" thickBot="1" x14ac:dyDescent="0.25">
      <c r="B23" s="221"/>
      <c r="C23" s="226"/>
      <c r="D23" s="227"/>
      <c r="E23" s="228"/>
      <c r="F23" s="226"/>
      <c r="G23" s="229"/>
    </row>
    <row r="24" spans="2:7" ht="18" customHeight="1" thickTop="1" x14ac:dyDescent="0.2">
      <c r="B24" s="134" t="s">
        <v>517</v>
      </c>
    </row>
    <row r="25" spans="2:7" ht="18" customHeight="1" x14ac:dyDescent="0.2">
      <c r="B25" s="134"/>
    </row>
    <row r="26" spans="2:7" x14ac:dyDescent="0.2">
      <c r="B26" s="132"/>
      <c r="C26" s="133"/>
    </row>
    <row r="27" spans="2:7" x14ac:dyDescent="0.2">
      <c r="E27" s="132"/>
    </row>
    <row r="31" spans="2:7" x14ac:dyDescent="0.2">
      <c r="B31" s="132"/>
      <c r="C31" s="131"/>
    </row>
  </sheetData>
  <mergeCells count="10">
    <mergeCell ref="B22:B23"/>
    <mergeCell ref="C22:E22"/>
    <mergeCell ref="F22:G22"/>
    <mergeCell ref="C23:E23"/>
    <mergeCell ref="F23:G23"/>
    <mergeCell ref="B5:C5"/>
    <mergeCell ref="E5:F5"/>
    <mergeCell ref="B1:F1"/>
    <mergeCell ref="B2:F2"/>
    <mergeCell ref="B21:G21"/>
  </mergeCells>
  <printOptions horizontalCentered="1"/>
  <pageMargins left="0.39370078740157483" right="0.39370078740157483" top="0.78740157480314965" bottom="0.39370078740157483" header="0.31496062992125984" footer="0.19685039370078741"/>
  <pageSetup paperSize="9" firstPageNumber="2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" sqref="A2:B2"/>
    </sheetView>
  </sheetViews>
  <sheetFormatPr baseColWidth="10" defaultRowHeight="11.25" x14ac:dyDescent="0.25"/>
  <cols>
    <col min="1" max="1" width="60.7109375" style="2" customWidth="1"/>
    <col min="2" max="3" width="15.7109375" style="1" customWidth="1"/>
    <col min="4" max="16384" width="11.42578125" style="1"/>
  </cols>
  <sheetData>
    <row r="1" spans="1:3" ht="12.75" x14ac:dyDescent="0.25">
      <c r="A1" s="234" t="s">
        <v>495</v>
      </c>
      <c r="B1" s="235"/>
      <c r="C1" s="32" t="s">
        <v>516</v>
      </c>
    </row>
    <row r="2" spans="1:3" ht="12.75" x14ac:dyDescent="0.25">
      <c r="A2" s="234" t="s">
        <v>515</v>
      </c>
      <c r="B2" s="235"/>
      <c r="C2" s="32">
        <v>2</v>
      </c>
    </row>
    <row r="4" spans="1:3" ht="12.75" x14ac:dyDescent="0.25">
      <c r="A4" s="240" t="s">
        <v>514</v>
      </c>
      <c r="B4" s="241"/>
      <c r="C4" s="241"/>
    </row>
    <row r="6" spans="1:3" x14ac:dyDescent="0.25">
      <c r="A6" s="47" t="s">
        <v>513</v>
      </c>
      <c r="B6" s="47" t="s">
        <v>508</v>
      </c>
      <c r="C6" s="47" t="s">
        <v>512</v>
      </c>
    </row>
    <row r="7" spans="1:3" ht="12.75" x14ac:dyDescent="0.25">
      <c r="A7" s="238" t="s">
        <v>82</v>
      </c>
      <c r="B7" s="239"/>
      <c r="C7" s="24">
        <v>0</v>
      </c>
    </row>
    <row r="8" spans="1:3" ht="5.0999999999999996" customHeight="1" x14ac:dyDescent="0.25"/>
    <row r="9" spans="1:3" x14ac:dyDescent="0.25">
      <c r="A9" s="72" t="s">
        <v>511</v>
      </c>
      <c r="B9" s="32">
        <v>950</v>
      </c>
      <c r="C9" s="12">
        <v>0</v>
      </c>
    </row>
    <row r="10" spans="1:3" ht="5.0999999999999996" customHeight="1" x14ac:dyDescent="0.25"/>
    <row r="11" spans="1:3" ht="12.75" x14ac:dyDescent="0.25">
      <c r="A11" s="236" t="s">
        <v>0</v>
      </c>
      <c r="B11" s="237"/>
      <c r="C11" s="12">
        <v>0</v>
      </c>
    </row>
    <row r="13" spans="1:3" ht="12.75" x14ac:dyDescent="0.25">
      <c r="A13" s="240" t="s">
        <v>510</v>
      </c>
      <c r="B13" s="241"/>
      <c r="C13" s="241"/>
    </row>
    <row r="15" spans="1:3" x14ac:dyDescent="0.25">
      <c r="A15" s="47" t="s">
        <v>509</v>
      </c>
      <c r="B15" s="47" t="s">
        <v>508</v>
      </c>
      <c r="C15" s="47" t="s">
        <v>507</v>
      </c>
    </row>
    <row r="16" spans="1:3" ht="12.75" x14ac:dyDescent="0.25">
      <c r="A16" s="238" t="s">
        <v>82</v>
      </c>
      <c r="B16" s="239"/>
      <c r="C16" s="24">
        <v>0</v>
      </c>
    </row>
    <row r="17" spans="1:3" ht="5.0999999999999996" customHeight="1" x14ac:dyDescent="0.25"/>
    <row r="18" spans="1:3" x14ac:dyDescent="0.25">
      <c r="A18" s="72" t="s">
        <v>506</v>
      </c>
      <c r="B18" s="32">
        <v>952</v>
      </c>
      <c r="C18" s="12">
        <v>0</v>
      </c>
    </row>
    <row r="19" spans="1:3" ht="5.0999999999999996" customHeight="1" x14ac:dyDescent="0.25"/>
    <row r="20" spans="1:3" ht="12.75" x14ac:dyDescent="0.25">
      <c r="A20" s="236" t="s">
        <v>0</v>
      </c>
      <c r="B20" s="237"/>
      <c r="C20" s="12">
        <v>0</v>
      </c>
    </row>
    <row r="21" spans="1:3" ht="18" customHeight="1" x14ac:dyDescent="0.25">
      <c r="A21" s="230" t="s">
        <v>505</v>
      </c>
      <c r="B21" s="231"/>
      <c r="C21" s="231"/>
    </row>
    <row r="22" spans="1:3" ht="18" customHeight="1" x14ac:dyDescent="0.25">
      <c r="A22" s="232" t="s">
        <v>504</v>
      </c>
      <c r="B22" s="233"/>
      <c r="C22" s="233"/>
    </row>
  </sheetData>
  <mergeCells count="10">
    <mergeCell ref="A21:C21"/>
    <mergeCell ref="A22:C22"/>
    <mergeCell ref="A1:B1"/>
    <mergeCell ref="A2:B2"/>
    <mergeCell ref="A20:B20"/>
    <mergeCell ref="A16:B16"/>
    <mergeCell ref="A13:C13"/>
    <mergeCell ref="A11:B11"/>
    <mergeCell ref="A7:B7"/>
    <mergeCell ref="A4:C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RowHeight="11.25" x14ac:dyDescent="0.25"/>
  <cols>
    <col min="1" max="1" width="5.28515625" style="1" bestFit="1" customWidth="1"/>
    <col min="2" max="2" width="45.7109375" style="1" customWidth="1"/>
    <col min="3" max="3" width="9.5703125" style="1" bestFit="1" customWidth="1"/>
    <col min="4" max="4" width="10.85546875" style="1" bestFit="1" customWidth="1"/>
    <col min="5" max="5" width="18.85546875" style="1" bestFit="1" customWidth="1"/>
    <col min="6" max="6" width="11.140625" style="1" bestFit="1" customWidth="1"/>
    <col min="7" max="16384" width="11.42578125" style="1"/>
  </cols>
  <sheetData>
    <row r="1" spans="1:6" ht="12.75" x14ac:dyDescent="0.25">
      <c r="A1" s="252" t="s">
        <v>495</v>
      </c>
      <c r="B1" s="235"/>
      <c r="C1" s="235"/>
      <c r="D1" s="235"/>
      <c r="E1" s="235"/>
      <c r="F1" s="32" t="s">
        <v>203</v>
      </c>
    </row>
    <row r="2" spans="1:6" ht="12.75" x14ac:dyDescent="0.25">
      <c r="A2" s="252" t="s">
        <v>503</v>
      </c>
      <c r="B2" s="235"/>
      <c r="C2" s="235"/>
      <c r="D2" s="235"/>
      <c r="E2" s="235"/>
      <c r="F2" s="32">
        <v>2</v>
      </c>
    </row>
    <row r="3" spans="1:6" ht="12.75" x14ac:dyDescent="0.25">
      <c r="A3" s="250"/>
      <c r="B3" s="251"/>
      <c r="C3" s="251"/>
      <c r="D3" s="251"/>
      <c r="E3" s="251"/>
      <c r="F3" s="251"/>
    </row>
    <row r="4" spans="1:6" ht="12.75" x14ac:dyDescent="0.25">
      <c r="A4" s="128"/>
      <c r="B4" s="128"/>
      <c r="C4" s="253" t="s">
        <v>502</v>
      </c>
      <c r="D4" s="235"/>
      <c r="E4" s="235"/>
      <c r="F4" s="235"/>
    </row>
    <row r="5" spans="1:6" x14ac:dyDescent="0.25">
      <c r="A5" s="128"/>
      <c r="B5" s="128"/>
      <c r="C5" s="31" t="s">
        <v>81</v>
      </c>
      <c r="D5" s="31" t="s">
        <v>79</v>
      </c>
      <c r="E5" s="31" t="s">
        <v>501</v>
      </c>
      <c r="F5" s="31" t="s">
        <v>500</v>
      </c>
    </row>
    <row r="6" spans="1:6" x14ac:dyDescent="0.25">
      <c r="A6" s="128"/>
      <c r="B6" s="128"/>
      <c r="C6" s="83"/>
      <c r="D6" s="83"/>
      <c r="E6" s="83" t="s">
        <v>499</v>
      </c>
      <c r="F6" s="83" t="s">
        <v>498</v>
      </c>
    </row>
    <row r="7" spans="1:6" ht="12.75" x14ac:dyDescent="0.25">
      <c r="A7" s="242" t="s">
        <v>478</v>
      </c>
      <c r="B7" s="237"/>
      <c r="C7" s="12">
        <v>897279929</v>
      </c>
      <c r="D7" s="12">
        <v>1096811760</v>
      </c>
      <c r="E7" s="12">
        <v>148253589</v>
      </c>
      <c r="F7" s="12">
        <f>D7-C7+E7</f>
        <v>347785420</v>
      </c>
    </row>
    <row r="8" spans="1:6" ht="12.75" x14ac:dyDescent="0.25">
      <c r="A8" s="242" t="s">
        <v>344</v>
      </c>
      <c r="B8" s="237"/>
      <c r="C8" s="3">
        <v>373523415</v>
      </c>
      <c r="D8" s="3">
        <v>431581442</v>
      </c>
      <c r="E8" s="3">
        <v>-11859401</v>
      </c>
      <c r="F8" s="3">
        <f>D8-C8+E8</f>
        <v>46198626</v>
      </c>
    </row>
    <row r="9" spans="1:6" ht="12.75" x14ac:dyDescent="0.25">
      <c r="A9" s="242" t="s">
        <v>320</v>
      </c>
      <c r="B9" s="237"/>
      <c r="C9" s="3">
        <v>523756514</v>
      </c>
      <c r="D9" s="3">
        <v>665230318</v>
      </c>
      <c r="E9" s="3">
        <v>160112990</v>
      </c>
      <c r="F9" s="3">
        <f>D9-C9+E9</f>
        <v>301586794</v>
      </c>
    </row>
    <row r="11" spans="1:6" ht="12.75" x14ac:dyDescent="0.25">
      <c r="A11" s="255" t="s">
        <v>497</v>
      </c>
      <c r="B11" s="241"/>
      <c r="C11" s="241"/>
      <c r="D11" s="241"/>
      <c r="E11" s="241"/>
      <c r="F11" s="241"/>
    </row>
    <row r="12" spans="1:6" ht="12.75" x14ac:dyDescent="0.25">
      <c r="A12" s="121" t="s">
        <v>487</v>
      </c>
      <c r="B12" s="256" t="s">
        <v>486</v>
      </c>
      <c r="C12" s="257"/>
      <c r="D12" s="256" t="s">
        <v>496</v>
      </c>
      <c r="E12" s="257"/>
      <c r="F12" s="257"/>
    </row>
    <row r="13" spans="1:6" ht="12.75" x14ac:dyDescent="0.25">
      <c r="A13" s="120" t="s">
        <v>484</v>
      </c>
      <c r="B13" s="258"/>
      <c r="C13" s="259"/>
      <c r="D13" s="258"/>
      <c r="E13" s="259"/>
      <c r="F13" s="259"/>
    </row>
    <row r="14" spans="1:6" ht="12.75" x14ac:dyDescent="0.25">
      <c r="A14" s="247" t="s">
        <v>483</v>
      </c>
      <c r="B14" s="239"/>
      <c r="C14" s="239"/>
      <c r="D14" s="254">
        <v>486063164</v>
      </c>
      <c r="E14" s="249"/>
      <c r="F14" s="249"/>
    </row>
    <row r="15" spans="1:6" ht="12.75" x14ac:dyDescent="0.25">
      <c r="A15" s="118" t="s">
        <v>265</v>
      </c>
      <c r="B15" s="243" t="s">
        <v>176</v>
      </c>
      <c r="C15" s="244"/>
      <c r="D15" s="245">
        <v>486063164</v>
      </c>
      <c r="E15" s="246"/>
      <c r="F15" s="246"/>
    </row>
    <row r="16" spans="1:6" ht="12.75" x14ac:dyDescent="0.25">
      <c r="A16" s="247" t="s">
        <v>482</v>
      </c>
      <c r="B16" s="239"/>
      <c r="C16" s="239"/>
      <c r="D16" s="248">
        <v>41608755</v>
      </c>
      <c r="E16" s="249"/>
      <c r="F16" s="249"/>
    </row>
    <row r="17" spans="1:6" ht="12.75" x14ac:dyDescent="0.25">
      <c r="A17" s="118" t="s">
        <v>177</v>
      </c>
      <c r="B17" s="243" t="s">
        <v>176</v>
      </c>
      <c r="C17" s="244"/>
      <c r="D17" s="245">
        <v>41608755</v>
      </c>
      <c r="E17" s="246"/>
      <c r="F17" s="246"/>
    </row>
  </sheetData>
  <mergeCells count="20">
    <mergeCell ref="A3:F3"/>
    <mergeCell ref="A1:E1"/>
    <mergeCell ref="A2:E2"/>
    <mergeCell ref="C4:F4"/>
    <mergeCell ref="A7:B7"/>
    <mergeCell ref="A8:B8"/>
    <mergeCell ref="B17:C17"/>
    <mergeCell ref="D17:F17"/>
    <mergeCell ref="A16:C16"/>
    <mergeCell ref="D16:F16"/>
    <mergeCell ref="B15:C15"/>
    <mergeCell ref="D15:F15"/>
    <mergeCell ref="A14:C14"/>
    <mergeCell ref="D14:F14"/>
    <mergeCell ref="A11:F11"/>
    <mergeCell ref="B12:C12"/>
    <mergeCell ref="A9:B9"/>
    <mergeCell ref="B13:C13"/>
    <mergeCell ref="D12:F12"/>
    <mergeCell ref="D13:F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1"/>
    <col min="2" max="6" width="22.7109375" style="1" customWidth="1"/>
    <col min="7" max="16384" width="11.42578125" style="1"/>
  </cols>
  <sheetData>
    <row r="1" spans="1:6" ht="12.75" x14ac:dyDescent="0.25">
      <c r="A1" s="252" t="s">
        <v>495</v>
      </c>
      <c r="B1" s="235"/>
      <c r="C1" s="235"/>
      <c r="D1" s="235"/>
      <c r="E1" s="235"/>
      <c r="F1" s="32" t="s">
        <v>203</v>
      </c>
    </row>
    <row r="2" spans="1:6" ht="12.75" x14ac:dyDescent="0.25">
      <c r="A2" s="252" t="s">
        <v>494</v>
      </c>
      <c r="B2" s="235"/>
      <c r="C2" s="235"/>
      <c r="D2" s="235"/>
      <c r="E2" s="235"/>
      <c r="F2" s="32">
        <v>2</v>
      </c>
    </row>
    <row r="3" spans="1:6" x14ac:dyDescent="0.25">
      <c r="A3" s="128"/>
      <c r="B3" s="128"/>
      <c r="C3" s="128"/>
      <c r="D3" s="128"/>
      <c r="E3" s="128"/>
      <c r="F3" s="128"/>
    </row>
    <row r="4" spans="1:6" ht="12.75" x14ac:dyDescent="0.25">
      <c r="A4" s="128"/>
      <c r="B4" s="253" t="s">
        <v>493</v>
      </c>
      <c r="C4" s="235"/>
      <c r="D4" s="235"/>
      <c r="E4" s="253" t="s">
        <v>492</v>
      </c>
      <c r="F4" s="235"/>
    </row>
    <row r="5" spans="1:6" x14ac:dyDescent="0.25">
      <c r="A5" s="128"/>
      <c r="B5" s="83" t="s">
        <v>81</v>
      </c>
      <c r="C5" s="83" t="s">
        <v>79</v>
      </c>
      <c r="D5" s="83" t="s">
        <v>491</v>
      </c>
      <c r="E5" s="83" t="s">
        <v>490</v>
      </c>
      <c r="F5" s="83" t="s">
        <v>489</v>
      </c>
    </row>
    <row r="6" spans="1:6" x14ac:dyDescent="0.25">
      <c r="B6" s="127">
        <v>527671919</v>
      </c>
      <c r="C6" s="126">
        <v>391870150</v>
      </c>
      <c r="D6" s="12">
        <f>C6-B6</f>
        <v>-135801769</v>
      </c>
      <c r="E6" s="12">
        <f>IF(pagfbsnc4!$F$7+$D$6&gt;0,pagfbsnc4!$F$7+$D$6,0)</f>
        <v>211983651</v>
      </c>
      <c r="F6" s="12">
        <f>IF(pagfbsnc4!$F$7+$D$6&lt;0,ABS(pagfbsnc4!$F$7+$D$6),0)</f>
        <v>0</v>
      </c>
    </row>
    <row r="7" spans="1:6" x14ac:dyDescent="0.25">
      <c r="B7" s="125">
        <v>486063164</v>
      </c>
      <c r="C7" s="124">
        <v>391870150</v>
      </c>
      <c r="D7" s="3">
        <f>C7-B7</f>
        <v>-94193014</v>
      </c>
      <c r="E7" s="3">
        <f>IF(pagfbsnc4!$F$8+$D$7&gt;0,pagfbsnc4!$F$8+$D$7,0)</f>
        <v>0</v>
      </c>
      <c r="F7" s="3">
        <f>IF(pagfbsnc4!$F$8+$D$7&lt;0,ABS(pagfbsnc4!$F$8+$D$7),0)</f>
        <v>47994388</v>
      </c>
    </row>
    <row r="8" spans="1:6" x14ac:dyDescent="0.25">
      <c r="B8" s="123">
        <v>41608755</v>
      </c>
      <c r="C8" s="122">
        <v>0</v>
      </c>
      <c r="D8" s="3">
        <f>C8-B8</f>
        <v>-41608755</v>
      </c>
      <c r="E8" s="3">
        <f>IF(pagfbsnc4!$F$9+$D$8&gt;0,pagfbsnc4!$F$9+$D$8,0)</f>
        <v>259978039</v>
      </c>
      <c r="F8" s="3">
        <f>IF(pagfbsnc4!$F$9+$D$8&lt;0,ABS(pagfbsnc4!$F$9+$D$8),0)</f>
        <v>0</v>
      </c>
    </row>
    <row r="10" spans="1:6" ht="12.75" x14ac:dyDescent="0.25">
      <c r="A10" s="255" t="s">
        <v>488</v>
      </c>
      <c r="B10" s="241"/>
      <c r="C10" s="241"/>
      <c r="D10" s="241"/>
      <c r="E10" s="241"/>
      <c r="F10" s="241"/>
    </row>
    <row r="11" spans="1:6" ht="12.75" x14ac:dyDescent="0.25">
      <c r="A11" s="121" t="s">
        <v>487</v>
      </c>
      <c r="B11" s="256" t="s">
        <v>486</v>
      </c>
      <c r="C11" s="257"/>
      <c r="D11" s="256" t="s">
        <v>485</v>
      </c>
      <c r="E11" s="257"/>
      <c r="F11" s="257"/>
    </row>
    <row r="12" spans="1:6" ht="12.75" x14ac:dyDescent="0.25">
      <c r="A12" s="120" t="s">
        <v>484</v>
      </c>
      <c r="B12" s="258"/>
      <c r="C12" s="259"/>
      <c r="D12" s="258"/>
      <c r="E12" s="259"/>
      <c r="F12" s="259"/>
    </row>
    <row r="13" spans="1:6" ht="12.75" x14ac:dyDescent="0.25">
      <c r="A13" s="247" t="s">
        <v>483</v>
      </c>
      <c r="B13" s="239"/>
      <c r="C13" s="239"/>
      <c r="D13" s="260">
        <v>391870150</v>
      </c>
      <c r="E13" s="261"/>
      <c r="F13" s="261"/>
    </row>
    <row r="14" spans="1:6" ht="12.75" x14ac:dyDescent="0.25">
      <c r="A14" s="119" t="s">
        <v>260</v>
      </c>
      <c r="B14" s="263" t="s">
        <v>166</v>
      </c>
      <c r="C14" s="264"/>
      <c r="D14" s="265">
        <v>191870150</v>
      </c>
      <c r="E14" s="266"/>
      <c r="F14" s="266"/>
    </row>
    <row r="15" spans="1:6" ht="12.75" x14ac:dyDescent="0.25">
      <c r="A15" s="118" t="s">
        <v>259</v>
      </c>
      <c r="B15" s="243" t="s">
        <v>258</v>
      </c>
      <c r="C15" s="244"/>
      <c r="D15" s="245">
        <v>200000000</v>
      </c>
      <c r="E15" s="246"/>
      <c r="F15" s="246"/>
    </row>
    <row r="16" spans="1:6" ht="12.75" x14ac:dyDescent="0.25">
      <c r="A16" s="247" t="s">
        <v>482</v>
      </c>
      <c r="B16" s="239"/>
      <c r="C16" s="239"/>
      <c r="D16" s="262">
        <v>0</v>
      </c>
      <c r="E16" s="261"/>
      <c r="F16" s="261"/>
    </row>
  </sheetData>
  <mergeCells count="17">
    <mergeCell ref="A1:E1"/>
    <mergeCell ref="A2:E2"/>
    <mergeCell ref="B4:D4"/>
    <mergeCell ref="E4:F4"/>
    <mergeCell ref="B11:C11"/>
    <mergeCell ref="A10:F10"/>
    <mergeCell ref="D11:F11"/>
    <mergeCell ref="D12:F12"/>
    <mergeCell ref="A13:C13"/>
    <mergeCell ref="D13:F13"/>
    <mergeCell ref="B12:C12"/>
    <mergeCell ref="A16:C16"/>
    <mergeCell ref="D16:F16"/>
    <mergeCell ref="B15:C15"/>
    <mergeCell ref="D15:F15"/>
    <mergeCell ref="B14:C14"/>
    <mergeCell ref="D14:F1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7" sqref="A17:E17"/>
    </sheetView>
  </sheetViews>
  <sheetFormatPr baseColWidth="10" defaultRowHeight="11.25" x14ac:dyDescent="0.25"/>
  <cols>
    <col min="1" max="1" width="35.7109375" style="1" customWidth="1"/>
    <col min="2" max="5" width="20.7109375" style="1" customWidth="1"/>
    <col min="6" max="16384" width="11.42578125" style="1"/>
  </cols>
  <sheetData>
    <row r="1" spans="1:5" ht="12.75" x14ac:dyDescent="0.25">
      <c r="A1" s="252" t="s">
        <v>347</v>
      </c>
      <c r="B1" s="235"/>
      <c r="C1" s="235"/>
      <c r="D1" s="235"/>
      <c r="E1" s="32" t="s">
        <v>202</v>
      </c>
    </row>
    <row r="2" spans="1:5" ht="12.75" x14ac:dyDescent="0.25">
      <c r="A2" s="252" t="s">
        <v>481</v>
      </c>
      <c r="B2" s="235"/>
      <c r="C2" s="235"/>
      <c r="D2" s="235"/>
      <c r="E2" s="32"/>
    </row>
    <row r="3" spans="1:5" ht="24.95" customHeight="1" x14ac:dyDescent="0.25">
      <c r="A3" s="273" t="s">
        <v>478</v>
      </c>
      <c r="B3" s="274"/>
      <c r="C3" s="274"/>
      <c r="D3" s="274"/>
      <c r="E3" s="274"/>
    </row>
    <row r="5" spans="1:5" ht="12.75" x14ac:dyDescent="0.25">
      <c r="A5" s="81"/>
      <c r="B5" s="275" t="s">
        <v>81</v>
      </c>
      <c r="C5" s="276"/>
      <c r="D5" s="268" t="s">
        <v>79</v>
      </c>
      <c r="E5" s="269"/>
    </row>
    <row r="6" spans="1:5" ht="12.75" x14ac:dyDescent="0.25">
      <c r="A6" s="117" t="s">
        <v>480</v>
      </c>
      <c r="B6" s="270">
        <v>567857187</v>
      </c>
      <c r="C6" s="261"/>
      <c r="D6" s="270">
        <v>567857187</v>
      </c>
      <c r="E6" s="261"/>
    </row>
    <row r="7" spans="1:5" ht="12.75" x14ac:dyDescent="0.25">
      <c r="A7" s="117" t="s">
        <v>479</v>
      </c>
      <c r="B7" s="271">
        <v>987391928</v>
      </c>
      <c r="C7" s="272"/>
      <c r="D7" s="271">
        <v>987391928</v>
      </c>
      <c r="E7" s="272"/>
    </row>
    <row r="8" spans="1:5" ht="12.75" x14ac:dyDescent="0.25">
      <c r="A8" s="117" t="s">
        <v>478</v>
      </c>
      <c r="B8" s="271">
        <f>B7+B6</f>
        <v>1555249115</v>
      </c>
      <c r="C8" s="272"/>
      <c r="D8" s="271">
        <f>D7+D6</f>
        <v>1555249115</v>
      </c>
      <c r="E8" s="272"/>
    </row>
    <row r="10" spans="1:5" ht="12.75" x14ac:dyDescent="0.25">
      <c r="A10" s="255" t="s">
        <v>477</v>
      </c>
      <c r="B10" s="241"/>
      <c r="C10" s="241"/>
      <c r="D10" s="241"/>
      <c r="E10" s="241"/>
    </row>
    <row r="12" spans="1:5" ht="12.75" x14ac:dyDescent="0.25">
      <c r="A12" s="81"/>
      <c r="B12" s="253" t="s">
        <v>476</v>
      </c>
      <c r="C12" s="235"/>
      <c r="D12" s="253" t="s">
        <v>475</v>
      </c>
      <c r="E12" s="235"/>
    </row>
    <row r="13" spans="1:5" x14ac:dyDescent="0.25">
      <c r="A13" s="81"/>
      <c r="B13" s="32" t="s">
        <v>474</v>
      </c>
      <c r="C13" s="32" t="s">
        <v>473</v>
      </c>
      <c r="D13" s="32" t="s">
        <v>474</v>
      </c>
      <c r="E13" s="32" t="s">
        <v>473</v>
      </c>
    </row>
    <row r="14" spans="1:5" x14ac:dyDescent="0.25">
      <c r="A14" s="117" t="s">
        <v>472</v>
      </c>
      <c r="B14" s="24">
        <v>567857187</v>
      </c>
      <c r="C14" s="24">
        <v>0</v>
      </c>
      <c r="D14" s="24">
        <v>567857187</v>
      </c>
      <c r="E14" s="24">
        <v>0</v>
      </c>
    </row>
    <row r="15" spans="1:5" x14ac:dyDescent="0.25">
      <c r="A15" s="117" t="s">
        <v>471</v>
      </c>
      <c r="B15" s="12">
        <v>987391928</v>
      </c>
      <c r="C15" s="12">
        <v>0</v>
      </c>
      <c r="D15" s="12">
        <v>987391928</v>
      </c>
      <c r="E15" s="12">
        <v>0</v>
      </c>
    </row>
    <row r="16" spans="1:5" x14ac:dyDescent="0.25">
      <c r="A16" s="117" t="s">
        <v>470</v>
      </c>
      <c r="B16" s="12">
        <f>B15+B14</f>
        <v>1555249115</v>
      </c>
      <c r="C16" s="12">
        <f>C15+C14</f>
        <v>0</v>
      </c>
      <c r="D16" s="12">
        <f>D15+D14</f>
        <v>1555249115</v>
      </c>
      <c r="E16" s="12">
        <f>E15+E14</f>
        <v>0</v>
      </c>
    </row>
    <row r="17" spans="1:5" ht="9.9499999999999993" customHeight="1" x14ac:dyDescent="0.25">
      <c r="A17" s="267" t="s">
        <v>469</v>
      </c>
      <c r="B17" s="267"/>
      <c r="C17" s="267"/>
      <c r="D17" s="267"/>
      <c r="E17" s="267"/>
    </row>
  </sheetData>
  <mergeCells count="15">
    <mergeCell ref="A1:D1"/>
    <mergeCell ref="A2:D2"/>
    <mergeCell ref="A3:E3"/>
    <mergeCell ref="A10:E10"/>
    <mergeCell ref="B5:C5"/>
    <mergeCell ref="B8:C8"/>
    <mergeCell ref="D8:E8"/>
    <mergeCell ref="B12:C12"/>
    <mergeCell ref="D12:E12"/>
    <mergeCell ref="A17:E17"/>
    <mergeCell ref="D5:E5"/>
    <mergeCell ref="B6:C6"/>
    <mergeCell ref="D6:E6"/>
    <mergeCell ref="B7:C7"/>
    <mergeCell ref="D7:E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>
      <selection activeCell="E6" sqref="E6"/>
    </sheetView>
  </sheetViews>
  <sheetFormatPr baseColWidth="10" defaultRowHeight="11.25" x14ac:dyDescent="0.25"/>
  <cols>
    <col min="1" max="1" width="30.7109375" style="2" customWidth="1"/>
    <col min="2" max="10" width="15.7109375" style="1" customWidth="1"/>
    <col min="11" max="11" width="30.7109375" style="2" customWidth="1"/>
    <col min="12" max="18" width="15.7109375" style="1" customWidth="1"/>
    <col min="19" max="16384" width="11.42578125" style="1"/>
  </cols>
  <sheetData>
    <row r="1" spans="1:18" ht="12.75" x14ac:dyDescent="0.25">
      <c r="A1" s="252" t="s">
        <v>347</v>
      </c>
      <c r="B1" s="235"/>
      <c r="C1" s="235"/>
      <c r="D1" s="235"/>
      <c r="E1" s="235"/>
      <c r="F1" s="235"/>
      <c r="G1" s="235"/>
      <c r="H1" s="235"/>
      <c r="I1" s="235"/>
      <c r="J1" s="32" t="s">
        <v>202</v>
      </c>
      <c r="K1" s="252" t="s">
        <v>347</v>
      </c>
      <c r="L1" s="235"/>
      <c r="M1" s="235"/>
      <c r="N1" s="235"/>
      <c r="O1" s="235"/>
      <c r="P1" s="235"/>
      <c r="Q1" s="235"/>
      <c r="R1" s="32" t="s">
        <v>202</v>
      </c>
    </row>
    <row r="2" spans="1:18" ht="12.75" x14ac:dyDescent="0.25">
      <c r="A2" s="252" t="s">
        <v>468</v>
      </c>
      <c r="B2" s="235"/>
      <c r="C2" s="235"/>
      <c r="D2" s="235"/>
      <c r="E2" s="235"/>
      <c r="F2" s="235"/>
      <c r="G2" s="235"/>
      <c r="H2" s="235"/>
      <c r="I2" s="235"/>
      <c r="J2" s="32">
        <v>1</v>
      </c>
      <c r="K2" s="252" t="s">
        <v>468</v>
      </c>
      <c r="L2" s="235"/>
      <c r="M2" s="235"/>
      <c r="N2" s="235"/>
      <c r="O2" s="235"/>
      <c r="P2" s="235"/>
      <c r="Q2" s="235"/>
      <c r="R2" s="32">
        <v>1</v>
      </c>
    </row>
    <row r="3" spans="1:18" x14ac:dyDescent="0.25">
      <c r="A3" s="116"/>
      <c r="B3" s="81"/>
      <c r="C3" s="81"/>
      <c r="D3" s="81"/>
      <c r="E3" s="81"/>
      <c r="F3" s="81"/>
      <c r="G3" s="81"/>
      <c r="H3" s="81"/>
      <c r="I3" s="81"/>
      <c r="J3" s="81"/>
      <c r="K3" s="116"/>
      <c r="L3" s="81"/>
      <c r="M3" s="81"/>
      <c r="N3" s="81"/>
      <c r="O3" s="81"/>
      <c r="P3" s="81"/>
      <c r="Q3" s="81"/>
      <c r="R3" s="81"/>
    </row>
    <row r="4" spans="1:18" x14ac:dyDescent="0.25">
      <c r="A4" s="57"/>
      <c r="B4" s="81"/>
      <c r="C4" s="81"/>
      <c r="D4" s="81"/>
      <c r="E4" s="81"/>
      <c r="F4" s="81"/>
      <c r="G4" s="81"/>
      <c r="H4" s="81"/>
      <c r="I4" s="81"/>
      <c r="J4" s="81"/>
      <c r="K4" s="57"/>
      <c r="L4" s="81"/>
      <c r="M4" s="81"/>
      <c r="N4" s="81"/>
      <c r="O4" s="81"/>
      <c r="P4" s="81"/>
      <c r="Q4" s="81"/>
      <c r="R4" s="81"/>
    </row>
    <row r="5" spans="1:18" ht="56.25" x14ac:dyDescent="0.25">
      <c r="A5" s="82" t="s">
        <v>460</v>
      </c>
      <c r="B5" s="47" t="s">
        <v>467</v>
      </c>
      <c r="C5" s="47" t="s">
        <v>466</v>
      </c>
      <c r="D5" s="47" t="s">
        <v>465</v>
      </c>
      <c r="E5" s="47" t="s">
        <v>619</v>
      </c>
      <c r="F5" s="47" t="s">
        <v>249</v>
      </c>
      <c r="G5" s="47" t="s">
        <v>464</v>
      </c>
      <c r="H5" s="82" t="s">
        <v>463</v>
      </c>
      <c r="I5" s="82" t="s">
        <v>462</v>
      </c>
      <c r="J5" s="82" t="s">
        <v>461</v>
      </c>
      <c r="K5" s="82" t="s">
        <v>460</v>
      </c>
      <c r="L5" s="82" t="s">
        <v>459</v>
      </c>
      <c r="M5" s="82" t="s">
        <v>458</v>
      </c>
      <c r="N5" s="82" t="s">
        <v>457</v>
      </c>
      <c r="O5" s="82" t="s">
        <v>456</v>
      </c>
      <c r="P5" s="82" t="s">
        <v>455</v>
      </c>
      <c r="Q5" s="82" t="s">
        <v>454</v>
      </c>
      <c r="R5" s="82" t="s">
        <v>453</v>
      </c>
    </row>
    <row r="7" spans="1:18" x14ac:dyDescent="0.25">
      <c r="A7" s="102" t="s">
        <v>452</v>
      </c>
      <c r="B7" s="12">
        <v>0</v>
      </c>
      <c r="C7" s="12">
        <v>0</v>
      </c>
      <c r="D7" s="12">
        <v>0</v>
      </c>
      <c r="E7" s="12">
        <v>0</v>
      </c>
      <c r="F7" s="12"/>
      <c r="G7" s="71">
        <v>0</v>
      </c>
      <c r="H7" s="12"/>
      <c r="I7" s="12"/>
      <c r="J7" s="12"/>
      <c r="K7" s="102" t="s">
        <v>452</v>
      </c>
      <c r="L7" s="12"/>
      <c r="M7" s="12"/>
      <c r="N7" s="12"/>
      <c r="O7" s="12"/>
      <c r="P7" s="12"/>
      <c r="Q7" s="12"/>
      <c r="R7" s="12"/>
    </row>
    <row r="8" spans="1:18" x14ac:dyDescent="0.25">
      <c r="A8" s="102" t="s">
        <v>451</v>
      </c>
      <c r="B8" s="12">
        <v>0</v>
      </c>
      <c r="C8" s="12">
        <v>0</v>
      </c>
      <c r="D8" s="12">
        <v>0</v>
      </c>
      <c r="E8" s="12">
        <v>0</v>
      </c>
      <c r="F8" s="12"/>
      <c r="G8" s="71">
        <v>0</v>
      </c>
      <c r="H8" s="12"/>
      <c r="I8" s="12"/>
      <c r="J8" s="12"/>
      <c r="K8" s="102" t="s">
        <v>451</v>
      </c>
      <c r="L8" s="12"/>
      <c r="M8" s="12"/>
      <c r="N8" s="12"/>
      <c r="O8" s="12"/>
      <c r="P8" s="12"/>
      <c r="Q8" s="12"/>
      <c r="R8" s="12"/>
    </row>
    <row r="9" spans="1:18" x14ac:dyDescent="0.25">
      <c r="B9" s="67"/>
      <c r="C9" s="67"/>
      <c r="D9" s="67"/>
      <c r="E9" s="67"/>
      <c r="F9" s="67"/>
      <c r="G9" s="67"/>
      <c r="H9" s="67"/>
      <c r="I9" s="67"/>
      <c r="J9" s="67"/>
      <c r="L9" s="67"/>
      <c r="M9" s="67"/>
      <c r="N9" s="67"/>
      <c r="O9" s="67"/>
      <c r="P9" s="67"/>
      <c r="Q9" s="67"/>
      <c r="R9" s="67"/>
    </row>
    <row r="10" spans="1:18" x14ac:dyDescent="0.25">
      <c r="A10" s="106" t="s">
        <v>450</v>
      </c>
      <c r="B10" s="12">
        <f t="shared" ref="B10:J10" si="0">B11+B14+B16</f>
        <v>77894023</v>
      </c>
      <c r="C10" s="12">
        <f t="shared" si="0"/>
        <v>486063164</v>
      </c>
      <c r="D10" s="12">
        <f t="shared" si="0"/>
        <v>3900000</v>
      </c>
      <c r="E10" s="12">
        <f t="shared" si="0"/>
        <v>3900000</v>
      </c>
      <c r="F10" s="71">
        <f t="shared" si="0"/>
        <v>0</v>
      </c>
      <c r="G10" s="12">
        <f t="shared" si="0"/>
        <v>56394023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06" t="s">
        <v>450</v>
      </c>
      <c r="L10" s="12">
        <f t="shared" ref="L10:R10" si="1">L11+L14+L16</f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511463164</v>
      </c>
      <c r="R10" s="12">
        <f t="shared" si="1"/>
        <v>0</v>
      </c>
    </row>
    <row r="11" spans="1:18" x14ac:dyDescent="0.25">
      <c r="A11" s="114" t="s">
        <v>446</v>
      </c>
      <c r="B11" s="113">
        <f t="shared" ref="B11:J11" si="2">B12+B13</f>
        <v>21500000</v>
      </c>
      <c r="C11" s="113">
        <f t="shared" si="2"/>
        <v>486063164</v>
      </c>
      <c r="D11" s="113">
        <f t="shared" si="2"/>
        <v>3900000</v>
      </c>
      <c r="E11" s="113">
        <f t="shared" si="2"/>
        <v>3900000</v>
      </c>
      <c r="F11" s="115">
        <f t="shared" si="2"/>
        <v>0</v>
      </c>
      <c r="G11" s="115">
        <f t="shared" si="2"/>
        <v>0</v>
      </c>
      <c r="H11" s="113">
        <f t="shared" si="2"/>
        <v>0</v>
      </c>
      <c r="I11" s="113">
        <f t="shared" si="2"/>
        <v>0</v>
      </c>
      <c r="J11" s="113">
        <f t="shared" si="2"/>
        <v>0</v>
      </c>
      <c r="K11" s="114" t="s">
        <v>446</v>
      </c>
      <c r="L11" s="113">
        <f t="shared" ref="L11:R11" si="3">L12+L13</f>
        <v>0</v>
      </c>
      <c r="M11" s="113">
        <f t="shared" si="3"/>
        <v>0</v>
      </c>
      <c r="N11" s="113">
        <f t="shared" si="3"/>
        <v>0</v>
      </c>
      <c r="O11" s="113">
        <f t="shared" si="3"/>
        <v>0</v>
      </c>
      <c r="P11" s="113">
        <f t="shared" si="3"/>
        <v>0</v>
      </c>
      <c r="Q11" s="113">
        <f t="shared" si="3"/>
        <v>511463164</v>
      </c>
      <c r="R11" s="113">
        <f t="shared" si="3"/>
        <v>0</v>
      </c>
    </row>
    <row r="12" spans="1:18" x14ac:dyDescent="0.25">
      <c r="A12" s="112" t="s">
        <v>449</v>
      </c>
      <c r="B12" s="21">
        <v>0</v>
      </c>
      <c r="C12" s="21">
        <v>0</v>
      </c>
      <c r="D12" s="21">
        <v>0</v>
      </c>
      <c r="E12" s="21">
        <v>0</v>
      </c>
      <c r="F12" s="80">
        <v>0</v>
      </c>
      <c r="G12" s="80">
        <v>0</v>
      </c>
      <c r="H12" s="21">
        <v>0</v>
      </c>
      <c r="I12" s="21">
        <v>0</v>
      </c>
      <c r="J12" s="21">
        <v>0</v>
      </c>
      <c r="K12" s="112" t="s">
        <v>449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x14ac:dyDescent="0.25">
      <c r="A13" s="110" t="s">
        <v>448</v>
      </c>
      <c r="B13" s="43">
        <v>21500000</v>
      </c>
      <c r="C13" s="43">
        <v>486063164</v>
      </c>
      <c r="D13" s="43">
        <v>3900000</v>
      </c>
      <c r="E13" s="43">
        <v>3900000</v>
      </c>
      <c r="F13" s="111">
        <v>0</v>
      </c>
      <c r="G13" s="111">
        <v>0</v>
      </c>
      <c r="H13" s="43">
        <v>0</v>
      </c>
      <c r="I13" s="43">
        <v>0</v>
      </c>
      <c r="J13" s="43">
        <v>0</v>
      </c>
      <c r="K13" s="110" t="s">
        <v>448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511463164</v>
      </c>
      <c r="R13" s="43">
        <v>0</v>
      </c>
    </row>
    <row r="14" spans="1:18" x14ac:dyDescent="0.25">
      <c r="A14" s="114" t="s">
        <v>444</v>
      </c>
      <c r="B14" s="113">
        <v>56394023</v>
      </c>
      <c r="C14" s="113">
        <v>0</v>
      </c>
      <c r="D14" s="113">
        <v>0</v>
      </c>
      <c r="E14" s="113">
        <v>0</v>
      </c>
      <c r="F14" s="115">
        <v>0</v>
      </c>
      <c r="G14" s="113">
        <v>56394023</v>
      </c>
      <c r="H14" s="115">
        <v>0</v>
      </c>
      <c r="I14" s="115">
        <v>0</v>
      </c>
      <c r="J14" s="115">
        <v>0</v>
      </c>
      <c r="K14" s="114" t="s">
        <v>444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</row>
    <row r="15" spans="1:18" x14ac:dyDescent="0.25">
      <c r="A15" s="110" t="s">
        <v>442</v>
      </c>
      <c r="B15" s="43">
        <v>0</v>
      </c>
      <c r="C15" s="43">
        <v>0</v>
      </c>
      <c r="D15" s="43">
        <v>0</v>
      </c>
      <c r="E15" s="43">
        <v>0</v>
      </c>
      <c r="F15" s="111">
        <v>0</v>
      </c>
      <c r="G15" s="43">
        <v>0</v>
      </c>
      <c r="H15" s="111">
        <v>0</v>
      </c>
      <c r="I15" s="111">
        <v>0</v>
      </c>
      <c r="J15" s="111">
        <v>0</v>
      </c>
      <c r="K15" s="110" t="s">
        <v>442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</row>
    <row r="16" spans="1:18" x14ac:dyDescent="0.25">
      <c r="A16" s="102" t="s">
        <v>440</v>
      </c>
      <c r="B16" s="71">
        <v>0</v>
      </c>
      <c r="C16" s="71">
        <v>0</v>
      </c>
      <c r="D16" s="71">
        <v>0</v>
      </c>
      <c r="E16" s="12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102" t="s">
        <v>440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spans="1:18" x14ac:dyDescent="0.25">
      <c r="A17" s="106" t="s">
        <v>447</v>
      </c>
      <c r="B17" s="12">
        <f t="shared" ref="B17:J17" si="4">B18+B20+B23+B24+B25+B26</f>
        <v>77894023</v>
      </c>
      <c r="C17" s="12">
        <f t="shared" si="4"/>
        <v>391870150</v>
      </c>
      <c r="D17" s="12">
        <f t="shared" si="4"/>
        <v>3900000</v>
      </c>
      <c r="E17" s="12">
        <f t="shared" si="4"/>
        <v>50098626</v>
      </c>
      <c r="F17" s="71">
        <f t="shared" si="4"/>
        <v>0</v>
      </c>
      <c r="G17" s="12">
        <f t="shared" si="4"/>
        <v>473664173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06" t="s">
        <v>447</v>
      </c>
      <c r="L17" s="12">
        <f t="shared" ref="L17:R17" si="5">L18+L20+L23+L24+L25+L26</f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0</v>
      </c>
    </row>
    <row r="18" spans="1:18" x14ac:dyDescent="0.25">
      <c r="A18" s="114" t="s">
        <v>446</v>
      </c>
      <c r="B18" s="113">
        <v>0</v>
      </c>
      <c r="C18" s="113">
        <v>0</v>
      </c>
      <c r="D18" s="113">
        <v>0</v>
      </c>
      <c r="E18" s="113">
        <v>0</v>
      </c>
      <c r="F18" s="115">
        <v>0</v>
      </c>
      <c r="G18" s="115">
        <v>0</v>
      </c>
      <c r="H18" s="113">
        <v>0</v>
      </c>
      <c r="I18" s="113">
        <v>0</v>
      </c>
      <c r="J18" s="113">
        <v>0</v>
      </c>
      <c r="K18" s="114" t="s">
        <v>446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</row>
    <row r="19" spans="1:18" x14ac:dyDescent="0.25">
      <c r="A19" s="110" t="s">
        <v>445</v>
      </c>
      <c r="B19" s="43">
        <v>0</v>
      </c>
      <c r="C19" s="43">
        <v>0</v>
      </c>
      <c r="D19" s="43">
        <v>0</v>
      </c>
      <c r="E19" s="43">
        <v>0</v>
      </c>
      <c r="F19" s="111">
        <v>0</v>
      </c>
      <c r="G19" s="111">
        <v>0</v>
      </c>
      <c r="H19" s="43">
        <v>0</v>
      </c>
      <c r="I19" s="43">
        <v>0</v>
      </c>
      <c r="J19" s="43">
        <v>0</v>
      </c>
      <c r="K19" s="110" t="s">
        <v>445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</row>
    <row r="20" spans="1:18" x14ac:dyDescent="0.25">
      <c r="A20" s="114" t="s">
        <v>444</v>
      </c>
      <c r="B20" s="113">
        <v>0</v>
      </c>
      <c r="C20" s="113">
        <v>391870150</v>
      </c>
      <c r="D20" s="113">
        <v>3227641</v>
      </c>
      <c r="E20" s="113">
        <v>3227641</v>
      </c>
      <c r="F20" s="115">
        <v>0</v>
      </c>
      <c r="G20" s="113">
        <v>395097791</v>
      </c>
      <c r="H20" s="115">
        <v>0</v>
      </c>
      <c r="I20" s="115">
        <v>0</v>
      </c>
      <c r="J20" s="115">
        <v>0</v>
      </c>
      <c r="K20" s="114" t="s">
        <v>444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</row>
    <row r="21" spans="1:18" x14ac:dyDescent="0.25">
      <c r="A21" s="112" t="s">
        <v>443</v>
      </c>
      <c r="B21" s="21">
        <v>0</v>
      </c>
      <c r="C21" s="21">
        <v>0</v>
      </c>
      <c r="D21" s="21">
        <v>0</v>
      </c>
      <c r="E21" s="21">
        <v>0</v>
      </c>
      <c r="F21" s="80">
        <v>0</v>
      </c>
      <c r="G21" s="21">
        <v>0</v>
      </c>
      <c r="H21" s="80">
        <v>0</v>
      </c>
      <c r="I21" s="80">
        <v>0</v>
      </c>
      <c r="J21" s="80">
        <v>0</v>
      </c>
      <c r="K21" s="112" t="s">
        <v>443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</row>
    <row r="22" spans="1:18" x14ac:dyDescent="0.25">
      <c r="A22" s="110" t="s">
        <v>442</v>
      </c>
      <c r="B22" s="43">
        <v>0</v>
      </c>
      <c r="C22" s="43">
        <v>0</v>
      </c>
      <c r="D22" s="43">
        <v>0</v>
      </c>
      <c r="E22" s="43">
        <v>0</v>
      </c>
      <c r="F22" s="111">
        <v>0</v>
      </c>
      <c r="G22" s="43">
        <v>0</v>
      </c>
      <c r="H22" s="111">
        <v>0</v>
      </c>
      <c r="I22" s="111">
        <v>0</v>
      </c>
      <c r="J22" s="111">
        <v>0</v>
      </c>
      <c r="K22" s="110" t="s">
        <v>442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</row>
    <row r="23" spans="1:18" x14ac:dyDescent="0.25">
      <c r="A23" s="114" t="s">
        <v>409</v>
      </c>
      <c r="B23" s="113">
        <v>0</v>
      </c>
      <c r="C23" s="113">
        <v>0</v>
      </c>
      <c r="D23" s="113">
        <v>672359</v>
      </c>
      <c r="E23" s="113">
        <v>672359</v>
      </c>
      <c r="F23" s="115">
        <v>0</v>
      </c>
      <c r="G23" s="113">
        <v>672359</v>
      </c>
      <c r="H23" s="115">
        <v>0</v>
      </c>
      <c r="I23" s="115">
        <v>0</v>
      </c>
      <c r="J23" s="115">
        <v>0</v>
      </c>
      <c r="K23" s="114" t="s">
        <v>409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</row>
    <row r="24" spans="1:18" ht="22.5" x14ac:dyDescent="0.25">
      <c r="A24" s="108" t="s">
        <v>406</v>
      </c>
      <c r="B24" s="109">
        <v>77894023</v>
      </c>
      <c r="C24" s="107">
        <v>0</v>
      </c>
      <c r="D24" s="109">
        <v>0</v>
      </c>
      <c r="E24" s="109">
        <v>0</v>
      </c>
      <c r="F24" s="107">
        <v>0</v>
      </c>
      <c r="G24" s="109">
        <v>77894023</v>
      </c>
      <c r="H24" s="107">
        <v>0</v>
      </c>
      <c r="I24" s="107">
        <v>0</v>
      </c>
      <c r="J24" s="107">
        <v>0</v>
      </c>
      <c r="K24" s="108" t="s">
        <v>406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</row>
    <row r="25" spans="1:18" ht="22.5" x14ac:dyDescent="0.25">
      <c r="A25" s="102" t="s">
        <v>441</v>
      </c>
      <c r="B25" s="71">
        <v>0</v>
      </c>
      <c r="C25" s="71">
        <v>0</v>
      </c>
      <c r="D25" s="71">
        <v>0</v>
      </c>
      <c r="E25" s="12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102" t="s">
        <v>441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</row>
    <row r="26" spans="1:18" x14ac:dyDescent="0.25">
      <c r="A26" s="102" t="s">
        <v>440</v>
      </c>
      <c r="B26" s="71">
        <v>0</v>
      </c>
      <c r="C26" s="71">
        <v>0</v>
      </c>
      <c r="D26" s="71">
        <v>0</v>
      </c>
      <c r="E26" s="12">
        <v>46198626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102" t="s">
        <v>440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x14ac:dyDescent="0.25">
      <c r="A27" s="106" t="s">
        <v>107</v>
      </c>
      <c r="B27" s="12">
        <f t="shared" ref="B27:J27" si="6">B28+B31+B32+B33</f>
        <v>733799522</v>
      </c>
      <c r="C27" s="12">
        <f t="shared" si="6"/>
        <v>41608755</v>
      </c>
      <c r="D27" s="12">
        <f t="shared" si="6"/>
        <v>211983651</v>
      </c>
      <c r="E27" s="12">
        <f t="shared" si="6"/>
        <v>211983651</v>
      </c>
      <c r="F27" s="71">
        <f t="shared" si="6"/>
        <v>0</v>
      </c>
      <c r="G27" s="12">
        <f t="shared" si="6"/>
        <v>77894023</v>
      </c>
      <c r="H27" s="12">
        <f t="shared" si="6"/>
        <v>239404807</v>
      </c>
      <c r="I27" s="12">
        <f t="shared" si="6"/>
        <v>0</v>
      </c>
      <c r="J27" s="12">
        <f t="shared" si="6"/>
        <v>0</v>
      </c>
      <c r="K27" s="106" t="s">
        <v>107</v>
      </c>
      <c r="L27" s="12">
        <f t="shared" ref="L27:R27" si="7">L28+L31+L32+L33</f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670093098</v>
      </c>
      <c r="R27" s="12">
        <f t="shared" si="7"/>
        <v>0</v>
      </c>
    </row>
    <row r="28" spans="1:18" x14ac:dyDescent="0.25">
      <c r="A28" s="114" t="s">
        <v>435</v>
      </c>
      <c r="B28" s="113">
        <f t="shared" ref="B28:J28" si="8">B29+B30</f>
        <v>655905499</v>
      </c>
      <c r="C28" s="113">
        <f t="shared" si="8"/>
        <v>41608755</v>
      </c>
      <c r="D28" s="113">
        <f t="shared" si="8"/>
        <v>211983651</v>
      </c>
      <c r="E28" s="113">
        <f t="shared" si="8"/>
        <v>211983651</v>
      </c>
      <c r="F28" s="115">
        <f t="shared" si="8"/>
        <v>0</v>
      </c>
      <c r="G28" s="115">
        <f t="shared" si="8"/>
        <v>0</v>
      </c>
      <c r="H28" s="113">
        <f t="shared" si="8"/>
        <v>239404807</v>
      </c>
      <c r="I28" s="113">
        <f t="shared" si="8"/>
        <v>0</v>
      </c>
      <c r="J28" s="113">
        <f t="shared" si="8"/>
        <v>0</v>
      </c>
      <c r="K28" s="114" t="s">
        <v>435</v>
      </c>
      <c r="L28" s="113">
        <f t="shared" ref="L28:R28" si="9">L29+L30</f>
        <v>0</v>
      </c>
      <c r="M28" s="113">
        <f t="shared" si="9"/>
        <v>0</v>
      </c>
      <c r="N28" s="113">
        <f t="shared" si="9"/>
        <v>0</v>
      </c>
      <c r="O28" s="113">
        <f t="shared" si="9"/>
        <v>0</v>
      </c>
      <c r="P28" s="113">
        <f t="shared" si="9"/>
        <v>0</v>
      </c>
      <c r="Q28" s="113">
        <f t="shared" si="9"/>
        <v>670093098</v>
      </c>
      <c r="R28" s="113">
        <f t="shared" si="9"/>
        <v>0</v>
      </c>
    </row>
    <row r="29" spans="1:18" x14ac:dyDescent="0.25">
      <c r="A29" s="112" t="s">
        <v>439</v>
      </c>
      <c r="B29" s="21">
        <v>0</v>
      </c>
      <c r="C29" s="21">
        <v>0</v>
      </c>
      <c r="D29" s="21">
        <v>0</v>
      </c>
      <c r="E29" s="21">
        <v>0</v>
      </c>
      <c r="F29" s="80">
        <v>0</v>
      </c>
      <c r="G29" s="80">
        <v>0</v>
      </c>
      <c r="H29" s="21">
        <v>0</v>
      </c>
      <c r="I29" s="21">
        <v>0</v>
      </c>
      <c r="J29" s="21">
        <v>0</v>
      </c>
      <c r="K29" s="112" t="s">
        <v>439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x14ac:dyDescent="0.25">
      <c r="A30" s="110" t="s">
        <v>438</v>
      </c>
      <c r="B30" s="43">
        <v>655905499</v>
      </c>
      <c r="C30" s="43">
        <v>41608755</v>
      </c>
      <c r="D30" s="43">
        <v>211983651</v>
      </c>
      <c r="E30" s="43">
        <v>211983651</v>
      </c>
      <c r="F30" s="111">
        <v>0</v>
      </c>
      <c r="G30" s="111">
        <v>0</v>
      </c>
      <c r="H30" s="43">
        <v>239404807</v>
      </c>
      <c r="I30" s="43">
        <v>0</v>
      </c>
      <c r="J30" s="43">
        <v>0</v>
      </c>
      <c r="K30" s="110" t="s">
        <v>438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670093098</v>
      </c>
      <c r="R30" s="43">
        <v>0</v>
      </c>
    </row>
    <row r="31" spans="1:18" x14ac:dyDescent="0.25">
      <c r="A31" s="104" t="s">
        <v>434</v>
      </c>
      <c r="B31" s="3">
        <v>0</v>
      </c>
      <c r="C31" s="3">
        <v>0</v>
      </c>
      <c r="D31" s="3">
        <v>0</v>
      </c>
      <c r="E31" s="3">
        <v>0</v>
      </c>
      <c r="F31" s="103">
        <v>0</v>
      </c>
      <c r="G31" s="3">
        <v>0</v>
      </c>
      <c r="H31" s="103">
        <v>0</v>
      </c>
      <c r="I31" s="103">
        <v>0</v>
      </c>
      <c r="J31" s="103">
        <v>0</v>
      </c>
      <c r="K31" s="104" t="s">
        <v>434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</row>
    <row r="32" spans="1:18" ht="22.5" x14ac:dyDescent="0.25">
      <c r="A32" s="108" t="s">
        <v>377</v>
      </c>
      <c r="B32" s="109">
        <v>77894023</v>
      </c>
      <c r="C32" s="109">
        <v>0</v>
      </c>
      <c r="D32" s="109">
        <v>0</v>
      </c>
      <c r="E32" s="109">
        <v>0</v>
      </c>
      <c r="F32" s="107">
        <v>0</v>
      </c>
      <c r="G32" s="109">
        <v>77894023</v>
      </c>
      <c r="H32" s="107">
        <v>0</v>
      </c>
      <c r="I32" s="107">
        <v>0</v>
      </c>
      <c r="J32" s="107">
        <v>0</v>
      </c>
      <c r="K32" s="108" t="s">
        <v>377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</row>
    <row r="33" spans="1:18" ht="22.5" x14ac:dyDescent="0.25">
      <c r="A33" s="102" t="s">
        <v>437</v>
      </c>
      <c r="B33" s="71">
        <v>0</v>
      </c>
      <c r="C33" s="71">
        <v>0</v>
      </c>
      <c r="D33" s="71">
        <v>0</v>
      </c>
      <c r="E33" s="12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102" t="s">
        <v>437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x14ac:dyDescent="0.25">
      <c r="A34" s="106" t="s">
        <v>436</v>
      </c>
      <c r="B34" s="12">
        <f t="shared" ref="B34:J34" si="10">B35+B36+B37</f>
        <v>733799522</v>
      </c>
      <c r="C34" s="12">
        <f t="shared" si="10"/>
        <v>0</v>
      </c>
      <c r="D34" s="12">
        <f t="shared" si="10"/>
        <v>0</v>
      </c>
      <c r="E34" s="12">
        <f t="shared" si="10"/>
        <v>253592406</v>
      </c>
      <c r="F34" s="87">
        <f t="shared" si="10"/>
        <v>0</v>
      </c>
      <c r="G34" s="12">
        <f t="shared" si="10"/>
        <v>35799522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06" t="s">
        <v>436</v>
      </c>
      <c r="L34" s="12">
        <f t="shared" ref="L34:R34" si="11">L35+L36+L37</f>
        <v>0</v>
      </c>
      <c r="M34" s="12">
        <f t="shared" si="11"/>
        <v>0</v>
      </c>
      <c r="N34" s="12">
        <f t="shared" si="11"/>
        <v>0</v>
      </c>
      <c r="O34" s="12">
        <f t="shared" si="11"/>
        <v>0</v>
      </c>
      <c r="P34" s="12">
        <f t="shared" si="11"/>
        <v>0</v>
      </c>
      <c r="Q34" s="12">
        <f t="shared" si="11"/>
        <v>698000000</v>
      </c>
      <c r="R34" s="12">
        <f t="shared" si="11"/>
        <v>0</v>
      </c>
    </row>
    <row r="35" spans="1:18" x14ac:dyDescent="0.25">
      <c r="A35" s="104" t="s">
        <v>435</v>
      </c>
      <c r="B35" s="3">
        <v>698000000</v>
      </c>
      <c r="C35" s="3">
        <v>0</v>
      </c>
      <c r="D35" s="3">
        <v>0</v>
      </c>
      <c r="E35" s="3">
        <v>0</v>
      </c>
      <c r="F35" s="105">
        <v>0</v>
      </c>
      <c r="G35" s="105">
        <v>0</v>
      </c>
      <c r="H35" s="3">
        <v>0</v>
      </c>
      <c r="I35" s="3">
        <v>0</v>
      </c>
      <c r="J35" s="3">
        <v>0</v>
      </c>
      <c r="K35" s="104" t="s">
        <v>435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698000000</v>
      </c>
      <c r="R35" s="3">
        <v>0</v>
      </c>
    </row>
    <row r="36" spans="1:18" x14ac:dyDescent="0.25">
      <c r="A36" s="104" t="s">
        <v>434</v>
      </c>
      <c r="B36" s="3">
        <v>35799522</v>
      </c>
      <c r="C36" s="3">
        <v>0</v>
      </c>
      <c r="D36" s="3">
        <v>0</v>
      </c>
      <c r="E36" s="3">
        <v>0</v>
      </c>
      <c r="F36" s="105">
        <v>0</v>
      </c>
      <c r="G36" s="3">
        <v>35799522</v>
      </c>
      <c r="H36" s="105">
        <v>0</v>
      </c>
      <c r="I36" s="105">
        <v>0</v>
      </c>
      <c r="J36" s="105">
        <v>0</v>
      </c>
      <c r="K36" s="104" t="s">
        <v>434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22.5" x14ac:dyDescent="0.25">
      <c r="A37" s="102" t="s">
        <v>433</v>
      </c>
      <c r="B37" s="87">
        <v>0</v>
      </c>
      <c r="C37" s="87">
        <v>0</v>
      </c>
      <c r="D37" s="87">
        <v>0</v>
      </c>
      <c r="E37" s="12">
        <v>253592406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102" t="s">
        <v>433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</row>
    <row r="38" spans="1:18" ht="9" customHeight="1" x14ac:dyDescent="0.25">
      <c r="A38" s="279" t="s">
        <v>432</v>
      </c>
      <c r="B38" s="280"/>
      <c r="C38" s="280"/>
      <c r="D38" s="280"/>
      <c r="E38" s="280"/>
      <c r="F38" s="280"/>
      <c r="G38" s="280"/>
      <c r="H38" s="280"/>
      <c r="I38" s="280"/>
      <c r="J38" s="280"/>
    </row>
    <row r="39" spans="1:18" ht="9" customHeight="1" x14ac:dyDescent="0.25">
      <c r="A39" s="277" t="s">
        <v>431</v>
      </c>
      <c r="B39" s="278"/>
      <c r="C39" s="278"/>
      <c r="D39" s="278"/>
      <c r="E39" s="278"/>
      <c r="F39" s="278"/>
      <c r="G39" s="278"/>
      <c r="H39" s="278"/>
      <c r="I39" s="278"/>
      <c r="J39" s="278"/>
    </row>
  </sheetData>
  <mergeCells count="6">
    <mergeCell ref="A39:J39"/>
    <mergeCell ref="A1:I1"/>
    <mergeCell ref="A2:I2"/>
    <mergeCell ref="K1:Q1"/>
    <mergeCell ref="K2:Q2"/>
    <mergeCell ref="A38:J3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7" orientation="landscape" useFirstPageNumber="1" r:id="rId1"/>
  <headerFooter>
    <oddFooter>&amp;C&amp;P</oddFoot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4" workbookViewId="0">
      <selection activeCell="H22" sqref="H22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52" t="s">
        <v>347</v>
      </c>
      <c r="B1" s="235"/>
      <c r="C1" s="235"/>
      <c r="D1" s="235"/>
      <c r="E1" s="235"/>
      <c r="F1" s="32" t="s">
        <v>202</v>
      </c>
    </row>
    <row r="2" spans="1:6" ht="12.75" x14ac:dyDescent="0.25">
      <c r="A2" s="252" t="s">
        <v>430</v>
      </c>
      <c r="B2" s="235"/>
      <c r="C2" s="235"/>
      <c r="D2" s="235"/>
      <c r="E2" s="235"/>
      <c r="F2" s="32" t="s">
        <v>429</v>
      </c>
    </row>
    <row r="3" spans="1:6" ht="12.75" x14ac:dyDescent="0.25">
      <c r="A3" s="281"/>
      <c r="B3" s="282"/>
      <c r="C3" s="282"/>
      <c r="D3" s="282"/>
      <c r="E3" s="282"/>
      <c r="F3" s="282"/>
    </row>
    <row r="4" spans="1:6" ht="12.75" x14ac:dyDescent="0.25">
      <c r="A4" s="255" t="s">
        <v>428</v>
      </c>
      <c r="B4" s="282"/>
      <c r="C4" s="282"/>
      <c r="D4" s="282"/>
      <c r="E4" s="282"/>
      <c r="F4" s="282"/>
    </row>
    <row r="5" spans="1:6" ht="12.75" x14ac:dyDescent="0.25">
      <c r="A5" s="255" t="s">
        <v>427</v>
      </c>
      <c r="B5" s="282"/>
      <c r="C5" s="282"/>
      <c r="D5" s="282"/>
      <c r="E5" s="282"/>
      <c r="F5" s="282"/>
    </row>
    <row r="6" spans="1:6" ht="12.75" x14ac:dyDescent="0.25">
      <c r="A6" s="252" t="s">
        <v>398</v>
      </c>
      <c r="B6" s="235"/>
      <c r="C6" s="253" t="s">
        <v>81</v>
      </c>
      <c r="D6" s="235"/>
      <c r="E6" s="253" t="s">
        <v>79</v>
      </c>
      <c r="F6" s="235"/>
    </row>
    <row r="7" spans="1:6" ht="12.75" x14ac:dyDescent="0.25">
      <c r="A7" s="283" t="s">
        <v>426</v>
      </c>
      <c r="B7" s="284"/>
      <c r="C7" s="285">
        <f>SUM(C8:C17)</f>
        <v>511463164</v>
      </c>
      <c r="D7" s="286"/>
      <c r="E7" s="285">
        <f>SUM(E8:E17)</f>
        <v>0</v>
      </c>
      <c r="F7" s="286"/>
    </row>
    <row r="8" spans="1:6" ht="12.75" x14ac:dyDescent="0.25">
      <c r="A8" s="287" t="s">
        <v>425</v>
      </c>
      <c r="B8" s="288"/>
      <c r="C8" s="265"/>
      <c r="D8" s="289"/>
      <c r="E8" s="265"/>
      <c r="F8" s="289"/>
    </row>
    <row r="9" spans="1:6" ht="12.75" x14ac:dyDescent="0.25">
      <c r="A9" s="287" t="s">
        <v>424</v>
      </c>
      <c r="B9" s="288"/>
      <c r="C9" s="265"/>
      <c r="D9" s="289"/>
      <c r="E9" s="265"/>
      <c r="F9" s="289"/>
    </row>
    <row r="10" spans="1:6" ht="12.75" x14ac:dyDescent="0.25">
      <c r="A10" s="287" t="s">
        <v>423</v>
      </c>
      <c r="B10" s="288"/>
      <c r="C10" s="265"/>
      <c r="D10" s="289"/>
      <c r="E10" s="265"/>
      <c r="F10" s="289"/>
    </row>
    <row r="11" spans="1:6" ht="12.75" x14ac:dyDescent="0.25">
      <c r="A11" s="287" t="s">
        <v>422</v>
      </c>
      <c r="B11" s="288"/>
      <c r="C11" s="265"/>
      <c r="D11" s="289"/>
      <c r="E11" s="265"/>
      <c r="F11" s="289"/>
    </row>
    <row r="12" spans="1:6" ht="12.75" x14ac:dyDescent="0.25">
      <c r="A12" s="287" t="s">
        <v>421</v>
      </c>
      <c r="B12" s="288"/>
      <c r="C12" s="265"/>
      <c r="D12" s="289"/>
      <c r="E12" s="265"/>
      <c r="F12" s="289"/>
    </row>
    <row r="13" spans="1:6" ht="12.75" x14ac:dyDescent="0.25">
      <c r="A13" s="287" t="s">
        <v>420</v>
      </c>
      <c r="B13" s="288"/>
      <c r="C13" s="265"/>
      <c r="D13" s="289"/>
      <c r="E13" s="265"/>
      <c r="F13" s="289"/>
    </row>
    <row r="14" spans="1:6" ht="12.75" x14ac:dyDescent="0.25">
      <c r="A14" s="287" t="s">
        <v>419</v>
      </c>
      <c r="B14" s="288"/>
      <c r="C14" s="265"/>
      <c r="D14" s="289"/>
      <c r="E14" s="265"/>
      <c r="F14" s="289"/>
    </row>
    <row r="15" spans="1:6" ht="12.75" x14ac:dyDescent="0.25">
      <c r="A15" s="287" t="s">
        <v>418</v>
      </c>
      <c r="B15" s="288"/>
      <c r="C15" s="265"/>
      <c r="D15" s="289"/>
      <c r="E15" s="265"/>
      <c r="F15" s="289"/>
    </row>
    <row r="16" spans="1:6" ht="12.75" x14ac:dyDescent="0.25">
      <c r="A16" s="287" t="s">
        <v>417</v>
      </c>
      <c r="B16" s="288"/>
      <c r="C16" s="265">
        <v>511463164</v>
      </c>
      <c r="D16" s="289"/>
      <c r="E16" s="265">
        <v>0</v>
      </c>
      <c r="F16" s="289"/>
    </row>
    <row r="17" spans="1:6" ht="12.75" x14ac:dyDescent="0.25">
      <c r="A17" s="287" t="s">
        <v>416</v>
      </c>
      <c r="B17" s="288"/>
      <c r="C17" s="265"/>
      <c r="D17" s="289"/>
      <c r="E17" s="265"/>
      <c r="F17" s="289"/>
    </row>
    <row r="18" spans="1:6" ht="12.75" x14ac:dyDescent="0.25">
      <c r="A18" s="290" t="s">
        <v>415</v>
      </c>
      <c r="B18" s="291"/>
      <c r="C18" s="292">
        <f>SUM(C19:C22)</f>
        <v>56394023</v>
      </c>
      <c r="D18" s="293"/>
      <c r="E18" s="292">
        <f>SUM(E19:E22)</f>
        <v>443092179</v>
      </c>
      <c r="F18" s="293"/>
    </row>
    <row r="19" spans="1:6" ht="12.75" x14ac:dyDescent="0.25">
      <c r="A19" s="287" t="s">
        <v>414</v>
      </c>
      <c r="B19" s="288"/>
      <c r="C19" s="265"/>
      <c r="D19" s="289"/>
      <c r="E19" s="265"/>
      <c r="F19" s="289"/>
    </row>
    <row r="20" spans="1:6" ht="12.75" x14ac:dyDescent="0.25">
      <c r="A20" s="287" t="s">
        <v>413</v>
      </c>
      <c r="B20" s="288"/>
      <c r="C20" s="265">
        <v>0</v>
      </c>
      <c r="D20" s="289"/>
      <c r="E20" s="265">
        <v>243092179</v>
      </c>
      <c r="F20" s="289"/>
    </row>
    <row r="21" spans="1:6" ht="12.75" x14ac:dyDescent="0.25">
      <c r="A21" s="287" t="s">
        <v>412</v>
      </c>
      <c r="B21" s="288"/>
      <c r="C21" s="265">
        <v>56394023</v>
      </c>
      <c r="D21" s="289"/>
      <c r="E21" s="265">
        <v>200000000</v>
      </c>
      <c r="F21" s="289"/>
    </row>
    <row r="22" spans="1:6" ht="12.75" x14ac:dyDescent="0.25">
      <c r="A22" s="287" t="s">
        <v>411</v>
      </c>
      <c r="B22" s="288"/>
      <c r="C22" s="265"/>
      <c r="D22" s="289"/>
      <c r="E22" s="265"/>
      <c r="F22" s="289"/>
    </row>
    <row r="23" spans="1:6" ht="12.75" x14ac:dyDescent="0.25">
      <c r="A23" s="290" t="s">
        <v>410</v>
      </c>
      <c r="B23" s="291"/>
      <c r="C23" s="292">
        <v>0</v>
      </c>
      <c r="D23" s="293"/>
      <c r="E23" s="292">
        <v>672359</v>
      </c>
      <c r="F23" s="293"/>
    </row>
    <row r="24" spans="1:6" ht="12.75" x14ac:dyDescent="0.25">
      <c r="A24" s="294" t="s">
        <v>409</v>
      </c>
      <c r="B24" s="295"/>
      <c r="C24" s="296">
        <v>0</v>
      </c>
      <c r="D24" s="297"/>
      <c r="E24" s="245">
        <v>672359</v>
      </c>
      <c r="F24" s="298"/>
    </row>
    <row r="25" spans="1:6" ht="12.75" x14ac:dyDescent="0.25">
      <c r="A25" s="242" t="s">
        <v>82</v>
      </c>
      <c r="B25" s="237"/>
      <c r="C25" s="299">
        <f>C$7+C$18+C$23</f>
        <v>567857187</v>
      </c>
      <c r="D25" s="300"/>
      <c r="E25" s="301">
        <f>E$7+E$18+E$23</f>
        <v>443764538</v>
      </c>
      <c r="F25" s="300"/>
    </row>
    <row r="26" spans="1:6" ht="12.75" x14ac:dyDescent="0.25">
      <c r="A26" s="281"/>
      <c r="B26" s="282"/>
      <c r="C26" s="282"/>
      <c r="D26" s="282"/>
      <c r="E26" s="282"/>
      <c r="F26" s="282"/>
    </row>
    <row r="27" spans="1:6" ht="12.75" x14ac:dyDescent="0.25">
      <c r="A27" s="255" t="s">
        <v>379</v>
      </c>
      <c r="B27" s="282"/>
      <c r="C27" s="282"/>
      <c r="D27" s="282"/>
      <c r="E27" s="282"/>
      <c r="F27" s="282"/>
    </row>
    <row r="28" spans="1:6" ht="12.75" x14ac:dyDescent="0.25">
      <c r="A28" s="302" t="s">
        <v>408</v>
      </c>
      <c r="B28" s="303"/>
      <c r="C28" s="304"/>
      <c r="D28" s="305"/>
      <c r="E28" s="304"/>
      <c r="F28" s="305"/>
    </row>
    <row r="29" spans="1:6" ht="12.75" x14ac:dyDescent="0.25">
      <c r="A29" s="308" t="s">
        <v>407</v>
      </c>
      <c r="B29" s="309"/>
      <c r="C29" s="310">
        <v>0</v>
      </c>
      <c r="D29" s="311"/>
      <c r="E29" s="310">
        <v>0</v>
      </c>
      <c r="F29" s="311"/>
    </row>
    <row r="30" spans="1:6" ht="12.75" x14ac:dyDescent="0.25">
      <c r="A30" s="312" t="s">
        <v>406</v>
      </c>
      <c r="B30" s="313"/>
      <c r="C30" s="314">
        <v>0</v>
      </c>
      <c r="D30" s="315"/>
      <c r="E30" s="316">
        <v>77894023</v>
      </c>
      <c r="F30" s="317"/>
    </row>
    <row r="31" spans="1:6" ht="12.75" x14ac:dyDescent="0.25">
      <c r="A31" s="242" t="s">
        <v>82</v>
      </c>
      <c r="B31" s="237"/>
      <c r="C31" s="318">
        <f>SUM(C28:C30)</f>
        <v>0</v>
      </c>
      <c r="D31" s="300"/>
      <c r="E31" s="319">
        <f>SUM(E28:E30)</f>
        <v>77894023</v>
      </c>
      <c r="F31" s="300"/>
    </row>
    <row r="32" spans="1:6" ht="12.75" x14ac:dyDescent="0.25">
      <c r="A32" s="320"/>
      <c r="B32" s="321"/>
      <c r="C32" s="306"/>
      <c r="D32" s="307"/>
      <c r="E32" s="306"/>
      <c r="F32" s="307"/>
    </row>
    <row r="33" spans="1:6" ht="12.75" x14ac:dyDescent="0.25">
      <c r="A33" s="324" t="s">
        <v>405</v>
      </c>
      <c r="B33" s="325"/>
      <c r="C33" s="325"/>
      <c r="D33" s="325"/>
      <c r="E33" s="322">
        <f xml:space="preserve"> E30+E29-C29</f>
        <v>77894023</v>
      </c>
      <c r="F33" s="323"/>
    </row>
    <row r="34" spans="1:6" ht="12.75" x14ac:dyDescent="0.25">
      <c r="A34" s="320"/>
      <c r="B34" s="321"/>
      <c r="C34" s="306"/>
      <c r="D34" s="307"/>
      <c r="E34" s="306"/>
      <c r="F34" s="307"/>
    </row>
    <row r="35" spans="1:6" ht="12.75" x14ac:dyDescent="0.25">
      <c r="A35" s="242" t="s">
        <v>404</v>
      </c>
      <c r="B35" s="237"/>
      <c r="C35" s="326">
        <v>0</v>
      </c>
      <c r="D35" s="300"/>
      <c r="E35" s="327">
        <v>46198626</v>
      </c>
      <c r="F35" s="300"/>
    </row>
    <row r="36" spans="1:6" ht="12.75" x14ac:dyDescent="0.25">
      <c r="A36" s="242" t="s">
        <v>403</v>
      </c>
      <c r="B36" s="237"/>
      <c r="C36" s="328">
        <v>0</v>
      </c>
      <c r="D36" s="329"/>
      <c r="E36" s="330">
        <v>0</v>
      </c>
      <c r="F36" s="300"/>
    </row>
    <row r="37" spans="1:6" ht="12.75" x14ac:dyDescent="0.25">
      <c r="A37" s="320"/>
      <c r="B37" s="321"/>
      <c r="C37" s="306"/>
      <c r="D37" s="307"/>
      <c r="E37" s="306"/>
      <c r="F37" s="307"/>
    </row>
    <row r="38" spans="1:6" ht="12.75" x14ac:dyDescent="0.25">
      <c r="A38" s="242" t="s">
        <v>374</v>
      </c>
      <c r="B38" s="237"/>
      <c r="C38" s="331">
        <f>C35+C31+C25</f>
        <v>567857187</v>
      </c>
      <c r="D38" s="300"/>
      <c r="E38" s="332">
        <f>E35+E31+E25+E36</f>
        <v>567857187</v>
      </c>
      <c r="F38" s="300"/>
    </row>
    <row r="39" spans="1:6" x14ac:dyDescent="0.25">
      <c r="C39" s="67"/>
      <c r="D39" s="67"/>
      <c r="E39" s="67"/>
      <c r="F39" s="67"/>
    </row>
    <row r="40" spans="1:6" x14ac:dyDescent="0.25">
      <c r="C40" s="67"/>
      <c r="D40" s="67"/>
      <c r="E40" s="67"/>
      <c r="F40" s="67"/>
    </row>
  </sheetData>
  <mergeCells count="99"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E33:F33"/>
    <mergeCell ref="A34:B34"/>
    <mergeCell ref="C34:D34"/>
    <mergeCell ref="E34:F34"/>
    <mergeCell ref="A33:D33"/>
    <mergeCell ref="E32:F32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A26:F26"/>
    <mergeCell ref="A27:F27"/>
    <mergeCell ref="A28:B28"/>
    <mergeCell ref="C28:D28"/>
    <mergeCell ref="E28:F28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22</vt:i4>
      </vt:variant>
    </vt:vector>
  </HeadingPairs>
  <TitlesOfParts>
    <vt:vector size="48" baseType="lpstr">
      <vt:lpstr>Pagfbsnc1</vt:lpstr>
      <vt:lpstr>Pagfbsnc2</vt:lpstr>
      <vt:lpstr>Pagfbsnc2b</vt:lpstr>
      <vt:lpstr>pagfbsnc3</vt:lpstr>
      <vt:lpstr>pagfbsnc4</vt:lpstr>
      <vt:lpstr>pagfbsnc4b</vt:lpstr>
      <vt:lpstr>pagfbsnc5</vt:lpstr>
      <vt:lpstr>pagfbsnc6</vt:lpstr>
      <vt:lpstr>pagfbsnc8</vt:lpstr>
      <vt:lpstr>pagfbsnc9</vt:lpstr>
      <vt:lpstr>pagfbsnc10</vt:lpstr>
      <vt:lpstr>pagfbsnc11</vt:lpstr>
      <vt:lpstr>Pagfbsnc12</vt:lpstr>
      <vt:lpstr>pagfbsnc13</vt:lpstr>
      <vt:lpstr>pagfbsnc13a</vt:lpstr>
      <vt:lpstr>pagfbsnc22</vt:lpstr>
      <vt:lpstr>pagfbsnc24</vt:lpstr>
      <vt:lpstr>pagfbsnc25</vt:lpstr>
      <vt:lpstr>pagfbsnc29</vt:lpstr>
      <vt:lpstr>pagfbsnc31</vt:lpstr>
      <vt:lpstr>pagfbsnc32</vt:lpstr>
      <vt:lpstr>pagfbsnc40</vt:lpstr>
      <vt:lpstr>pagfbsnc43</vt:lpstr>
      <vt:lpstr>pagfbsnc46</vt:lpstr>
      <vt:lpstr>pagfbsnc53</vt:lpstr>
      <vt:lpstr>pagfbsnc54</vt:lpstr>
      <vt:lpstr>pagfbsnc10!Impression_des_titres</vt:lpstr>
      <vt:lpstr>pagfbsnc11!Impression_des_titres</vt:lpstr>
      <vt:lpstr>pagfbsnc13!Impression_des_titres</vt:lpstr>
      <vt:lpstr>pagfbsnc13a!Impression_des_titres</vt:lpstr>
      <vt:lpstr>pagfbsnc22!Impression_des_titres</vt:lpstr>
      <vt:lpstr>pagfbsnc24!Impression_des_titres</vt:lpstr>
      <vt:lpstr>pagfbsnc25!Impression_des_titres</vt:lpstr>
      <vt:lpstr>pagfbsnc29!Impression_des_titres</vt:lpstr>
      <vt:lpstr>pagfbsnc3!Impression_des_titres</vt:lpstr>
      <vt:lpstr>pagfbsnc31!Impression_des_titres</vt:lpstr>
      <vt:lpstr>pagfbsnc32!Impression_des_titres</vt:lpstr>
      <vt:lpstr>pagfbsnc4!Impression_des_titres</vt:lpstr>
      <vt:lpstr>pagfbsnc40!Impression_des_titres</vt:lpstr>
      <vt:lpstr>pagfbsnc43!Impression_des_titres</vt:lpstr>
      <vt:lpstr>pagfbsnc46!Impression_des_titres</vt:lpstr>
      <vt:lpstr>pagfbsnc4b!Impression_des_titres</vt:lpstr>
      <vt:lpstr>pagfbsnc5!Impression_des_titres</vt:lpstr>
      <vt:lpstr>pagfbsnc53!Impression_des_titres</vt:lpstr>
      <vt:lpstr>pagfbsnc54!Impression_des_titres</vt:lpstr>
      <vt:lpstr>pagfbsnc6!Impression_des_titres</vt:lpstr>
      <vt:lpstr>pagfbsnc8!Impression_des_titres</vt:lpstr>
      <vt:lpstr>pagfbsnc9!Impression_des_titres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2016-07-13T02:05:18Z</cp:lastPrinted>
  <dcterms:created xsi:type="dcterms:W3CDTF">2016-07-12T02:43:57Z</dcterms:created>
  <dcterms:modified xsi:type="dcterms:W3CDTF">2016-07-13T02:07:38Z</dcterms:modified>
</cp:coreProperties>
</file>